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35" windowHeight="5280" activeTab="0"/>
  </bookViews>
  <sheets>
    <sheet name="表紙" sheetId="1" r:id="rId1"/>
    <sheet name="シングルス" sheetId="2" r:id="rId2"/>
    <sheet name="ダブルス" sheetId="3" r:id="rId3"/>
    <sheet name="５年生手伝い" sheetId="4" r:id="rId4"/>
  </sheets>
  <definedNames>
    <definedName name="_xlnm.Print_Area" localSheetId="1">'シングルス'!$A$1:$AC$147</definedName>
    <definedName name="_xlnm.Print_Area" localSheetId="2">'ダブルス'!$A$1:$AH$81</definedName>
  </definedNames>
  <calcPr fullCalcOnLoad="1"/>
</workbook>
</file>

<file path=xl/sharedStrings.xml><?xml version="1.0" encoding="utf-8"?>
<sst xmlns="http://schemas.openxmlformats.org/spreadsheetml/2006/main" count="754" uniqueCount="223">
  <si>
    <t>期　　日</t>
  </si>
  <si>
    <t>場　　所</t>
  </si>
  <si>
    <t>主　　催</t>
  </si>
  <si>
    <t>後　　援</t>
  </si>
  <si>
    <t>新居浜市バドミントン協会</t>
  </si>
  <si>
    <t>新居浜市教育委員会</t>
  </si>
  <si>
    <t>新居浜ジュニアバドミントン連盟（新居浜JBC)</t>
  </si>
  <si>
    <t>バドミントン選手権大会</t>
  </si>
  <si>
    <t>山根総合体育館</t>
  </si>
  <si>
    <t>男子ダブルス１部</t>
  </si>
  <si>
    <t>男子ダブルス２部</t>
  </si>
  <si>
    <t>女子ダブルス１部</t>
  </si>
  <si>
    <t>女子ダブルス２部</t>
  </si>
  <si>
    <t>男子シングルス１部</t>
  </si>
  <si>
    <t>男子シングルス２部</t>
  </si>
  <si>
    <t>女子シングルス１部</t>
  </si>
  <si>
    <t>女子シングルス２部</t>
  </si>
  <si>
    <t>神郷</t>
  </si>
  <si>
    <t>中萩</t>
  </si>
  <si>
    <t>大生院</t>
  </si>
  <si>
    <t>新小</t>
  </si>
  <si>
    <t>角野</t>
  </si>
  <si>
    <t>船木</t>
  </si>
  <si>
    <t>宮西</t>
  </si>
  <si>
    <t>佐薙　優孝</t>
  </si>
  <si>
    <t>佐薙　悠甫</t>
  </si>
  <si>
    <t>惣開</t>
  </si>
  <si>
    <t>合計</t>
  </si>
  <si>
    <t>名</t>
  </si>
  <si>
    <t>※</t>
  </si>
  <si>
    <t>※はダブルス出場者</t>
  </si>
  <si>
    <t>第２０回新居浜市小学生</t>
  </si>
  <si>
    <t>三好　陽太</t>
  </si>
  <si>
    <t>三谷　拓斗</t>
  </si>
  <si>
    <t>田中　楓恋</t>
  </si>
  <si>
    <t>伊藤　華英</t>
  </si>
  <si>
    <t>久瀬　美里</t>
  </si>
  <si>
    <t>5年</t>
  </si>
  <si>
    <t>平井　晴翔</t>
  </si>
  <si>
    <t>加藤　太朗</t>
  </si>
  <si>
    <t>渡辺　伊吹</t>
  </si>
  <si>
    <t>高岡　　鈴</t>
  </si>
  <si>
    <t>源五郎丸　夢</t>
  </si>
  <si>
    <t>井上　七菜子</t>
  </si>
  <si>
    <t>4年</t>
  </si>
  <si>
    <t>3年</t>
  </si>
  <si>
    <t>篠藤　美伶</t>
  </si>
  <si>
    <t>平郡　らん</t>
  </si>
  <si>
    <t>米里　美春</t>
  </si>
  <si>
    <t>佐々木　小葉</t>
  </si>
  <si>
    <t>藤田　耀将</t>
  </si>
  <si>
    <t>坂本　陽生</t>
  </si>
  <si>
    <t>細川　丞太郎</t>
  </si>
  <si>
    <t>川原　彩楓</t>
  </si>
  <si>
    <t>黒木　宥里</t>
  </si>
  <si>
    <t>髙田　桜花</t>
  </si>
  <si>
    <t>飯尾　香織</t>
  </si>
  <si>
    <t>波多　泰輝</t>
  </si>
  <si>
    <t>鈴木　　輝</t>
  </si>
  <si>
    <t>近藤　咲姫</t>
  </si>
  <si>
    <t>棚野　優楽</t>
  </si>
  <si>
    <t>高橋　莉帆</t>
  </si>
  <si>
    <t>近藤　来未</t>
  </si>
  <si>
    <t>Bブロック</t>
  </si>
  <si>
    <t>勝敗</t>
  </si>
  <si>
    <t>順位</t>
  </si>
  <si>
    <t>-</t>
  </si>
  <si>
    <t>-</t>
  </si>
  <si>
    <t>-</t>
  </si>
  <si>
    <t>長野　　大</t>
  </si>
  <si>
    <t>近藤　尚弥</t>
  </si>
  <si>
    <t>片岡　優仁</t>
  </si>
  <si>
    <t>(新　小)</t>
  </si>
  <si>
    <t>(中　萩)</t>
  </si>
  <si>
    <t>Aブロック</t>
  </si>
  <si>
    <t>佐薙　尚弥</t>
  </si>
  <si>
    <t>山本　温希</t>
  </si>
  <si>
    <t>森　　千真</t>
  </si>
  <si>
    <t>(神　郷)</t>
  </si>
  <si>
    <t>長野</t>
  </si>
  <si>
    <t>近藤</t>
  </si>
  <si>
    <t>片岡</t>
  </si>
  <si>
    <t>佐薙</t>
  </si>
  <si>
    <t>山本</t>
  </si>
  <si>
    <t>森</t>
  </si>
  <si>
    <t>-</t>
  </si>
  <si>
    <t>-</t>
  </si>
  <si>
    <t>加藤　寿隆</t>
  </si>
  <si>
    <t>塩出　渉夢</t>
  </si>
  <si>
    <t>永倉　裕翔</t>
  </si>
  <si>
    <t>(惣　開)</t>
  </si>
  <si>
    <t>加藤</t>
  </si>
  <si>
    <t>塩出</t>
  </si>
  <si>
    <t>永倉</t>
  </si>
  <si>
    <t>Ａブロック</t>
  </si>
  <si>
    <t>-</t>
  </si>
  <si>
    <t>-</t>
  </si>
  <si>
    <t>石川　真愛</t>
  </si>
  <si>
    <t>岡田久瑠実</t>
  </si>
  <si>
    <t>伊藤彩季葉</t>
  </si>
  <si>
    <t>谷野宮里菜</t>
  </si>
  <si>
    <t>(大生院)</t>
  </si>
  <si>
    <t>(大生院)</t>
  </si>
  <si>
    <t>石川</t>
  </si>
  <si>
    <t>岡田</t>
  </si>
  <si>
    <t>伊藤</t>
  </si>
  <si>
    <t>谷野宮</t>
  </si>
  <si>
    <t>石川　澄佳</t>
  </si>
  <si>
    <t>伊藤　麻衣</t>
  </si>
  <si>
    <t>森藤　優心</t>
  </si>
  <si>
    <t>八木　乙羽</t>
  </si>
  <si>
    <t>(神　郷)</t>
  </si>
  <si>
    <t>森藤</t>
  </si>
  <si>
    <t>八木</t>
  </si>
  <si>
    <t>（中　萩)</t>
  </si>
  <si>
    <t>秦　　愛結</t>
  </si>
  <si>
    <t>藤本　里菜</t>
  </si>
  <si>
    <t>大西　琴音</t>
  </si>
  <si>
    <t>(船　木)</t>
  </si>
  <si>
    <t>秦</t>
  </si>
  <si>
    <t>藤本</t>
  </si>
  <si>
    <t>大西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</si>
  <si>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</si>
  <si>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</si>
  <si>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</si>
  <si>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</si>
  <si>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</si>
  <si>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</si>
  <si>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</si>
  <si>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</si>
  <si>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</si>
  <si>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Ｃブロック</t>
  </si>
  <si>
    <t>-</t>
  </si>
  <si>
    <t>-</t>
  </si>
  <si>
    <t>-</t>
  </si>
  <si>
    <t>Ｄブロック</t>
  </si>
  <si>
    <t>守矢　美羽</t>
  </si>
  <si>
    <t>米里　春香</t>
  </si>
  <si>
    <t>(船　木)</t>
  </si>
  <si>
    <t>(惣　開)</t>
  </si>
  <si>
    <t>守矢</t>
  </si>
  <si>
    <t>米里</t>
  </si>
  <si>
    <t>酒井　唯菜</t>
  </si>
  <si>
    <t>高橋　礼奈</t>
  </si>
  <si>
    <t>細川　愛菜</t>
  </si>
  <si>
    <t>(中　萩)</t>
  </si>
  <si>
    <t>(角　野)</t>
  </si>
  <si>
    <t>酒井</t>
  </si>
  <si>
    <t>高橋</t>
  </si>
  <si>
    <t>細川</t>
  </si>
  <si>
    <t>松本　小雪</t>
  </si>
  <si>
    <t>藤田　依里</t>
  </si>
  <si>
    <t>藤山　流衣</t>
  </si>
  <si>
    <t>松本</t>
  </si>
  <si>
    <t>藤田</t>
  </si>
  <si>
    <t>藤山</t>
  </si>
  <si>
    <t>-</t>
  </si>
  <si>
    <t>-</t>
  </si>
  <si>
    <t>-</t>
  </si>
  <si>
    <t>-</t>
  </si>
  <si>
    <t>佐薙　尚弥
片岡　優仁</t>
  </si>
  <si>
    <t>近藤　尚弥
平井　晴翔</t>
  </si>
  <si>
    <t>長野　　大
森　　千真</t>
  </si>
  <si>
    <t>山本　温希
三好　陽太</t>
  </si>
  <si>
    <t>佐薙・片岡</t>
  </si>
  <si>
    <t>近藤・平井</t>
  </si>
  <si>
    <t>長野・森</t>
  </si>
  <si>
    <t>山本・三好</t>
  </si>
  <si>
    <t>加藤　寿隆
藤田　耀将</t>
  </si>
  <si>
    <t>永倉　裕翔
佐薙　悠甫</t>
  </si>
  <si>
    <t>(新　小)
(角　野)</t>
  </si>
  <si>
    <t>(惣　開)
(宮　西)</t>
  </si>
  <si>
    <t>加藤・藤田</t>
  </si>
  <si>
    <t>永倉・佐薙</t>
  </si>
  <si>
    <t>石川　真愛
伊藤　麻衣</t>
  </si>
  <si>
    <t>岡田久瑠実
八木　乙羽</t>
  </si>
  <si>
    <t>伊藤彩季葉
秦　　愛結</t>
  </si>
  <si>
    <t>石川　澄佳
大西　琴音</t>
  </si>
  <si>
    <t>谷野宮里菜
森藤　優心</t>
  </si>
  <si>
    <t>石川・伊藤</t>
  </si>
  <si>
    <t>岡田・八木</t>
  </si>
  <si>
    <t>伊藤・秦</t>
  </si>
  <si>
    <t>石川・大西</t>
  </si>
  <si>
    <t>谷野宮・森藤</t>
  </si>
  <si>
    <t>藤田　依里
藤本　里菜</t>
  </si>
  <si>
    <t>酒井　唯菜
守矢　美羽</t>
  </si>
  <si>
    <t>細川　愛菜
黒木　宥里</t>
  </si>
  <si>
    <t>(船　木)</t>
  </si>
  <si>
    <t>(角　野)</t>
  </si>
  <si>
    <t>藤田・藤本</t>
  </si>
  <si>
    <t>酒井・守矢</t>
  </si>
  <si>
    <t>細川・黒木</t>
  </si>
  <si>
    <t>高橋　礼奈
松葉　美羽</t>
  </si>
  <si>
    <t>松本　小雪
加藤　　凜</t>
  </si>
  <si>
    <t>藤山　流衣
米里　春香</t>
  </si>
  <si>
    <t>高橋・松葉</t>
  </si>
  <si>
    <t>松本・加藤</t>
  </si>
  <si>
    <t>藤山・米里</t>
  </si>
  <si>
    <t>B-1</t>
  </si>
  <si>
    <t>A-1</t>
  </si>
  <si>
    <t>A-1</t>
  </si>
  <si>
    <t>C-1</t>
  </si>
  <si>
    <t>D-1</t>
  </si>
  <si>
    <t>平成27年３月15日（日）</t>
  </si>
  <si>
    <t>加藤　太朗
塩出　渉夢</t>
  </si>
  <si>
    <t>加藤・塩出</t>
  </si>
  <si>
    <t>藤田　　麗</t>
  </si>
  <si>
    <t>藤田</t>
  </si>
  <si>
    <t>8-21
8-21</t>
  </si>
  <si>
    <t>藤田　　麗</t>
  </si>
  <si>
    <t>(船　木)</t>
  </si>
  <si>
    <t>藤田</t>
  </si>
  <si>
    <t>星河　立希</t>
  </si>
  <si>
    <t>(中　萩)</t>
  </si>
  <si>
    <t>星河</t>
  </si>
  <si>
    <t>松場　美羽</t>
  </si>
  <si>
    <t>松場</t>
  </si>
  <si>
    <t>齊藤　愛加</t>
  </si>
  <si>
    <t>21-6
21-9</t>
  </si>
  <si>
    <t>21-13
21-17</t>
  </si>
  <si>
    <t>21-11
21-9</t>
  </si>
  <si>
    <t>21-18
21-13</t>
  </si>
  <si>
    <t>21-18
19-21
16-21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</si>
</sst>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12"/>
      <name val="ＭＳ ゴシック"/>
      <family val="3"/>
    </font>
    <font>
      <b/>
      <sz val="18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4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trike/>
      <sz val="9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22"/>
      <name val="ＭＳ Ｐゴシック"/>
      <family val="3"/>
    </font>
    <font>
      <sz val="12"/>
      <color indexed="22"/>
      <name val="ＭＳ ゴシック"/>
      <family val="3"/>
    </font>
    <font>
      <sz val="11"/>
      <color indexed="22"/>
      <name val="ＭＳ ゴシック"/>
      <family val="3"/>
    </font>
    <font>
      <b/>
      <sz val="12"/>
      <color indexed="10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>
      <alignment/>
      <protection/>
    </xf>
    <xf numFmtId="0" fontId="29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60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2" fillId="0" borderId="0" xfId="60" applyFont="1">
      <alignment/>
      <protection/>
    </xf>
    <xf numFmtId="0" fontId="33" fillId="0" borderId="0" xfId="0" applyFont="1" applyAlignment="1">
      <alignment vertical="center"/>
    </xf>
    <xf numFmtId="0" fontId="34" fillId="0" borderId="0" xfId="60" applyFont="1">
      <alignment/>
      <protection/>
    </xf>
    <xf numFmtId="0" fontId="35" fillId="0" borderId="0" xfId="60" applyFont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7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13</xdr:row>
      <xdr:rowOff>76200</xdr:rowOff>
    </xdr:from>
    <xdr:to>
      <xdr:col>7</xdr:col>
      <xdr:colOff>114300</xdr:colOff>
      <xdr:row>29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124200"/>
          <a:ext cx="29622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152400</xdr:rowOff>
    </xdr:from>
    <xdr:to>
      <xdr:col>5</xdr:col>
      <xdr:colOff>104775</xdr:colOff>
      <xdr:row>4</xdr:row>
      <xdr:rowOff>57150</xdr:rowOff>
    </xdr:to>
    <xdr:sp>
      <xdr:nvSpPr>
        <xdr:cNvPr id="2" name="Rectangle 129">
          <a:hlinkClick r:id="rId2"/>
        </xdr:cNvPr>
        <xdr:cNvSpPr>
          <a:spLocks/>
        </xdr:cNvSpPr>
      </xdr:nvSpPr>
      <xdr:spPr>
        <a:xfrm>
          <a:off x="2428875" y="495300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104775</xdr:colOff>
      <xdr:row>25</xdr:row>
      <xdr:rowOff>180975</xdr:rowOff>
    </xdr:from>
    <xdr:ext cx="571500" cy="209550"/>
    <xdr:sp>
      <xdr:nvSpPr>
        <xdr:cNvPr id="1" name="TextBox 1"/>
        <xdr:cNvSpPr txBox="1">
          <a:spLocks noChangeArrowheads="1"/>
        </xdr:cNvSpPr>
      </xdr:nvSpPr>
      <xdr:spPr>
        <a:xfrm>
          <a:off x="2466975" y="49339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長野 大</a:t>
          </a:r>
        </a:p>
      </xdr:txBody>
    </xdr:sp>
    <xdr:clientData/>
  </xdr:oneCellAnchor>
  <xdr:oneCellAnchor>
    <xdr:from>
      <xdr:col>7</xdr:col>
      <xdr:colOff>38100</xdr:colOff>
      <xdr:row>80</xdr:row>
      <xdr:rowOff>0</xdr:rowOff>
    </xdr:from>
    <xdr:ext cx="714375" cy="209550"/>
    <xdr:sp>
      <xdr:nvSpPr>
        <xdr:cNvPr id="2" name="TextBox 2"/>
        <xdr:cNvSpPr txBox="1">
          <a:spLocks noChangeArrowheads="1"/>
        </xdr:cNvSpPr>
      </xdr:nvSpPr>
      <xdr:spPr>
        <a:xfrm>
          <a:off x="2400300" y="1528762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石川 真愛</a:t>
          </a:r>
        </a:p>
      </xdr:txBody>
    </xdr:sp>
    <xdr:clientData/>
  </xdr:oneCellAnchor>
  <xdr:oneCellAnchor>
    <xdr:from>
      <xdr:col>8</xdr:col>
      <xdr:colOff>66675</xdr:colOff>
      <xdr:row>137</xdr:row>
      <xdr:rowOff>180975</xdr:rowOff>
    </xdr:from>
    <xdr:ext cx="257175" cy="723900"/>
    <xdr:sp>
      <xdr:nvSpPr>
        <xdr:cNvPr id="3" name="TextBox 3"/>
        <xdr:cNvSpPr txBox="1">
          <a:spLocks noChangeArrowheads="1"/>
        </xdr:cNvSpPr>
      </xdr:nvSpPr>
      <xdr:spPr>
        <a:xfrm>
          <a:off x="2628900" y="26384250"/>
          <a:ext cx="2571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細川愛菜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49</xdr:row>
      <xdr:rowOff>0</xdr:rowOff>
    </xdr:from>
    <xdr:ext cx="76200" cy="209550"/>
    <xdr:sp fLocksText="0">
      <xdr:nvSpPr>
        <xdr:cNvPr id="1" name="Text Box 27"/>
        <xdr:cNvSpPr txBox="1">
          <a:spLocks noChangeArrowheads="1"/>
        </xdr:cNvSpPr>
      </xdr:nvSpPr>
      <xdr:spPr>
        <a:xfrm>
          <a:off x="6048375" y="940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09550"/>
    <xdr:sp fLocksText="0">
      <xdr:nvSpPr>
        <xdr:cNvPr id="2" name="Text Box 28"/>
        <xdr:cNvSpPr txBox="1">
          <a:spLocks noChangeArrowheads="1"/>
        </xdr:cNvSpPr>
      </xdr:nvSpPr>
      <xdr:spPr>
        <a:xfrm>
          <a:off x="6048375" y="940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28600"/>
    <xdr:sp fLocksText="0">
      <xdr:nvSpPr>
        <xdr:cNvPr id="3" name="Text Box 27"/>
        <xdr:cNvSpPr txBox="1">
          <a:spLocks noChangeArrowheads="1"/>
        </xdr:cNvSpPr>
      </xdr:nvSpPr>
      <xdr:spPr>
        <a:xfrm>
          <a:off x="6048375" y="9401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09550"/>
    <xdr:sp fLocksText="0">
      <xdr:nvSpPr>
        <xdr:cNvPr id="4" name="Text Box 28"/>
        <xdr:cNvSpPr txBox="1">
          <a:spLocks noChangeArrowheads="1"/>
        </xdr:cNvSpPr>
      </xdr:nvSpPr>
      <xdr:spPr>
        <a:xfrm>
          <a:off x="6048375" y="940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28600"/>
    <xdr:sp fLocksText="0">
      <xdr:nvSpPr>
        <xdr:cNvPr id="5" name="Text Box 27"/>
        <xdr:cNvSpPr txBox="1">
          <a:spLocks noChangeArrowheads="1"/>
        </xdr:cNvSpPr>
      </xdr:nvSpPr>
      <xdr:spPr>
        <a:xfrm>
          <a:off x="6048375" y="9401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28600"/>
    <xdr:sp fLocksText="0">
      <xdr:nvSpPr>
        <xdr:cNvPr id="6" name="Text Box 28"/>
        <xdr:cNvSpPr txBox="1">
          <a:spLocks noChangeArrowheads="1"/>
        </xdr:cNvSpPr>
      </xdr:nvSpPr>
      <xdr:spPr>
        <a:xfrm>
          <a:off x="6048375" y="9401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28600"/>
    <xdr:sp fLocksText="0">
      <xdr:nvSpPr>
        <xdr:cNvPr id="7" name="Text Box 27"/>
        <xdr:cNvSpPr txBox="1">
          <a:spLocks noChangeArrowheads="1"/>
        </xdr:cNvSpPr>
      </xdr:nvSpPr>
      <xdr:spPr>
        <a:xfrm>
          <a:off x="6048375" y="9401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6048375" y="9401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28600"/>
    <xdr:sp fLocksText="0">
      <xdr:nvSpPr>
        <xdr:cNvPr id="9" name="Text Box 27"/>
        <xdr:cNvSpPr txBox="1">
          <a:spLocks noChangeArrowheads="1"/>
        </xdr:cNvSpPr>
      </xdr:nvSpPr>
      <xdr:spPr>
        <a:xfrm>
          <a:off x="6048375" y="9401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09550"/>
    <xdr:sp fLocksText="0">
      <xdr:nvSpPr>
        <xdr:cNvPr id="10" name="Text Box 28"/>
        <xdr:cNvSpPr txBox="1">
          <a:spLocks noChangeArrowheads="1"/>
        </xdr:cNvSpPr>
      </xdr:nvSpPr>
      <xdr:spPr>
        <a:xfrm>
          <a:off x="6048375" y="940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28600"/>
    <xdr:sp fLocksText="0">
      <xdr:nvSpPr>
        <xdr:cNvPr id="11" name="Text Box 27"/>
        <xdr:cNvSpPr txBox="1">
          <a:spLocks noChangeArrowheads="1"/>
        </xdr:cNvSpPr>
      </xdr:nvSpPr>
      <xdr:spPr>
        <a:xfrm>
          <a:off x="6048375" y="9401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76200" cy="209550"/>
    <xdr:sp fLocksText="0">
      <xdr:nvSpPr>
        <xdr:cNvPr id="12" name="Text Box 28"/>
        <xdr:cNvSpPr txBox="1">
          <a:spLocks noChangeArrowheads="1"/>
        </xdr:cNvSpPr>
      </xdr:nvSpPr>
      <xdr:spPr>
        <a:xfrm>
          <a:off x="6048375" y="940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38100</xdr:colOff>
      <xdr:row>74</xdr:row>
      <xdr:rowOff>142875</xdr:rowOff>
    </xdr:from>
    <xdr:ext cx="714375" cy="390525"/>
    <xdr:sp>
      <xdr:nvSpPr>
        <xdr:cNvPr id="13" name="TextBox 349"/>
        <xdr:cNvSpPr txBox="1">
          <a:spLocks noChangeArrowheads="1"/>
        </xdr:cNvSpPr>
      </xdr:nvSpPr>
      <xdr:spPr>
        <a:xfrm>
          <a:off x="2409825" y="14373225"/>
          <a:ext cx="714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藤山 流衣
米里 春香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1" ht="13.5">
      <c r="A1" s="47"/>
    </row>
    <row r="6" ht="45.75">
      <c r="B6" s="2" t="s">
        <v>31</v>
      </c>
    </row>
    <row r="8" ht="45.75">
      <c r="B8" s="2" t="s">
        <v>7</v>
      </c>
    </row>
    <row r="38" spans="2:4" ht="17.25">
      <c r="B38" s="1" t="s">
        <v>0</v>
      </c>
      <c r="C38" s="1" t="s">
        <v>203</v>
      </c>
      <c r="D38" s="1"/>
    </row>
    <row r="39" spans="2:4" ht="17.25">
      <c r="B39" s="1"/>
      <c r="C39" s="1"/>
      <c r="D39" s="1"/>
    </row>
    <row r="40" spans="2:4" ht="17.25">
      <c r="B40" s="1" t="s">
        <v>1</v>
      </c>
      <c r="C40" s="1" t="s">
        <v>8</v>
      </c>
      <c r="D40" s="1"/>
    </row>
    <row r="41" spans="2:4" ht="17.25">
      <c r="B41" s="1"/>
      <c r="C41" s="1"/>
      <c r="D41" s="1"/>
    </row>
    <row r="42" spans="2:4" ht="17.25">
      <c r="B42" s="1" t="s">
        <v>2</v>
      </c>
      <c r="C42" s="1" t="s">
        <v>6</v>
      </c>
      <c r="D42" s="1"/>
    </row>
    <row r="43" spans="2:4" ht="17.25">
      <c r="B43" s="1"/>
      <c r="C43" s="1"/>
      <c r="D43" s="1"/>
    </row>
    <row r="44" spans="2:4" ht="17.25">
      <c r="B44" s="1" t="s">
        <v>3</v>
      </c>
      <c r="C44" s="1" t="s">
        <v>4</v>
      </c>
      <c r="D44" s="1"/>
    </row>
    <row r="45" spans="2:4" ht="17.25">
      <c r="B45" s="1"/>
      <c r="C45" s="1"/>
      <c r="D45" s="1"/>
    </row>
    <row r="46" spans="2:4" ht="17.25">
      <c r="B46" s="1"/>
      <c r="C46" s="1" t="s">
        <v>5</v>
      </c>
      <c r="D4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J14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0.625" style="0" customWidth="1"/>
    <col min="3" max="3" width="7.625" style="0" customWidth="1"/>
    <col min="4" max="28" width="2.625" style="0" customWidth="1"/>
    <col min="29" max="29" width="3.625" style="0" customWidth="1"/>
    <col min="30" max="30" width="5.625" style="0" customWidth="1"/>
    <col min="31" max="45" width="3.625" style="0" customWidth="1"/>
  </cols>
  <sheetData>
    <row r="1" ht="9.75" customHeight="1">
      <c r="A1" s="47"/>
    </row>
    <row r="2" spans="3:19" s="3" customFormat="1" ht="21">
      <c r="C2" s="134" t="s">
        <v>13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8"/>
    </row>
    <row r="4" spans="2:36" ht="15" customHeight="1">
      <c r="B4" s="38" t="s">
        <v>74</v>
      </c>
      <c r="C4" s="11"/>
      <c r="D4" s="63" t="s">
        <v>79</v>
      </c>
      <c r="E4" s="64"/>
      <c r="F4" s="64"/>
      <c r="G4" s="64"/>
      <c r="H4" s="65"/>
      <c r="I4" s="63" t="s">
        <v>80</v>
      </c>
      <c r="J4" s="64"/>
      <c r="K4" s="64"/>
      <c r="L4" s="64"/>
      <c r="M4" s="65"/>
      <c r="N4" s="63" t="s">
        <v>81</v>
      </c>
      <c r="O4" s="64"/>
      <c r="P4" s="64"/>
      <c r="Q4" s="64"/>
      <c r="R4" s="65"/>
      <c r="S4" s="14"/>
      <c r="T4" s="9" t="s">
        <v>64</v>
      </c>
      <c r="U4" s="9"/>
      <c r="V4" s="63" t="s">
        <v>65</v>
      </c>
      <c r="W4" s="65"/>
      <c r="AA4" s="15"/>
      <c r="AD4" s="76"/>
      <c r="AE4" s="76"/>
      <c r="AF4" s="76"/>
      <c r="AG4" s="76"/>
      <c r="AH4" s="76"/>
      <c r="AI4" s="76"/>
      <c r="AJ4" s="76"/>
    </row>
    <row r="5" spans="2:36" ht="15" customHeight="1">
      <c r="B5" s="61" t="s">
        <v>69</v>
      </c>
      <c r="C5" s="62" t="s">
        <v>72</v>
      </c>
      <c r="D5" s="96"/>
      <c r="E5" s="70"/>
      <c r="F5" s="70"/>
      <c r="G5" s="70"/>
      <c r="H5" s="71"/>
      <c r="I5" s="16" t="str">
        <f>IF(I6="","",IF(I6&gt;M6,"○","×"))</f>
        <v>○</v>
      </c>
      <c r="J5" s="17">
        <v>21</v>
      </c>
      <c r="K5" s="18" t="s">
        <v>66</v>
      </c>
      <c r="L5" s="17">
        <v>15</v>
      </c>
      <c r="M5" s="19"/>
      <c r="N5" s="20" t="str">
        <f>IF(N6="","",IF(N6&gt;R6,"○","×"))</f>
        <v>○</v>
      </c>
      <c r="O5" s="17">
        <v>21</v>
      </c>
      <c r="P5" s="18" t="s">
        <v>66</v>
      </c>
      <c r="Q5" s="17">
        <v>11</v>
      </c>
      <c r="R5" s="19"/>
      <c r="S5" s="79">
        <f>IF(I5="","",COUNTIF(I5:R5,"○"))</f>
        <v>2</v>
      </c>
      <c r="T5" s="89" t="s">
        <v>67</v>
      </c>
      <c r="U5" s="80">
        <f>IF(I5="","",COUNTIF(I5:R5,"×"))</f>
        <v>0</v>
      </c>
      <c r="V5" s="79">
        <f>IF(AD6="","",RANK(AD6,AD5:AD13))</f>
        <v>1</v>
      </c>
      <c r="W5" s="80"/>
      <c r="X5" s="21"/>
      <c r="Y5" s="21"/>
      <c r="Z5" s="15"/>
      <c r="AA5" s="15"/>
      <c r="AD5" s="76"/>
      <c r="AE5" s="76">
        <f>IF(J5="","",IF(J5&gt;L5,1,0))</f>
        <v>1</v>
      </c>
      <c r="AF5" s="76">
        <f>IF(L5="","",IF(J5&lt;L5,1,0))</f>
        <v>0</v>
      </c>
      <c r="AG5" s="76">
        <f>IF(O5="","",IF(O5&gt;Q5,1,0))</f>
        <v>1</v>
      </c>
      <c r="AH5" s="76">
        <f>IF(Q5="","",IF(O5&lt;Q5,1,0))</f>
        <v>0</v>
      </c>
      <c r="AI5" s="76"/>
      <c r="AJ5" s="76"/>
    </row>
    <row r="6" spans="2:36" ht="15" customHeight="1">
      <c r="B6" s="92"/>
      <c r="C6" s="94"/>
      <c r="D6" s="72"/>
      <c r="E6" s="73"/>
      <c r="F6" s="73"/>
      <c r="G6" s="73"/>
      <c r="H6" s="66"/>
      <c r="I6" s="85">
        <f>IF(J5="","",SUM(AE5:AE7))</f>
        <v>2</v>
      </c>
      <c r="J6" s="21">
        <v>21</v>
      </c>
      <c r="K6" s="18" t="s">
        <v>66</v>
      </c>
      <c r="L6" s="21">
        <v>15</v>
      </c>
      <c r="M6" s="87">
        <f>IF(L5="","",SUM(AF5:AF7))</f>
        <v>0</v>
      </c>
      <c r="N6" s="85">
        <f>IF(O5="","",SUM(AG5:AG7))</f>
        <v>2</v>
      </c>
      <c r="O6" s="22">
        <v>21</v>
      </c>
      <c r="P6" s="18" t="s">
        <v>66</v>
      </c>
      <c r="Q6" s="22">
        <v>9</v>
      </c>
      <c r="R6" s="87">
        <f>IF(Q5="","",SUM(AH5:AH7))</f>
        <v>0</v>
      </c>
      <c r="S6" s="81"/>
      <c r="T6" s="90"/>
      <c r="U6" s="82"/>
      <c r="V6" s="81"/>
      <c r="W6" s="82"/>
      <c r="X6" s="21"/>
      <c r="Y6" s="21"/>
      <c r="Z6" s="15"/>
      <c r="AA6" s="15"/>
      <c r="AD6" s="76">
        <f>IF(S5="","",S5*1000+(I6+N6)*100+((I6+N6)-(M6+R6))*10+((SUM(J5:J7)+SUM(O5:O7))-(SUM(L5:L7)+SUM(Q5:Q7))))</f>
        <v>2474</v>
      </c>
      <c r="AE6" s="76">
        <f>IF(J6="","",IF(J6&gt;L6,1,0))</f>
        <v>1</v>
      </c>
      <c r="AF6" s="76">
        <f>IF(L6="","",IF(J6&lt;L6,1,0))</f>
        <v>0</v>
      </c>
      <c r="AG6" s="76">
        <f>IF(O6="","",IF(O6&gt;Q6,1,0))</f>
        <v>1</v>
      </c>
      <c r="AH6" s="76">
        <f>IF(Q6="","",IF(O6&lt;Q6,1,0))</f>
        <v>0</v>
      </c>
      <c r="AI6" s="76"/>
      <c r="AJ6" s="76"/>
    </row>
    <row r="7" spans="2:36" ht="15" customHeight="1">
      <c r="B7" s="93"/>
      <c r="C7" s="95"/>
      <c r="D7" s="67"/>
      <c r="E7" s="68"/>
      <c r="F7" s="68"/>
      <c r="G7" s="68"/>
      <c r="H7" s="69"/>
      <c r="I7" s="86"/>
      <c r="J7" s="24"/>
      <c r="K7" s="18" t="s">
        <v>66</v>
      </c>
      <c r="L7" s="24"/>
      <c r="M7" s="88"/>
      <c r="N7" s="86"/>
      <c r="O7" s="25"/>
      <c r="P7" s="18" t="s">
        <v>66</v>
      </c>
      <c r="Q7" s="25"/>
      <c r="R7" s="88"/>
      <c r="S7" s="83"/>
      <c r="T7" s="91"/>
      <c r="U7" s="84"/>
      <c r="V7" s="83"/>
      <c r="W7" s="84"/>
      <c r="X7" s="21"/>
      <c r="Y7" s="21"/>
      <c r="Z7" s="26"/>
      <c r="AA7" s="26"/>
      <c r="AD7" s="76"/>
      <c r="AE7" s="76">
        <f>IF(J7="","",IF(J7&gt;L7,1,0))</f>
      </c>
      <c r="AF7" s="76">
        <f>IF(L7="","",IF(J7&lt;L7,1,0))</f>
      </c>
      <c r="AG7" s="76">
        <f>IF(O7="","",IF(O7&gt;Q7,1,0))</f>
      </c>
      <c r="AH7" s="76">
        <f>IF(Q7="","",IF(O7&lt;Q7,1,0))</f>
      </c>
      <c r="AI7" s="76"/>
      <c r="AJ7" s="76"/>
    </row>
    <row r="8" spans="2:36" ht="15" customHeight="1">
      <c r="B8" s="61" t="s">
        <v>70</v>
      </c>
      <c r="C8" s="62" t="s">
        <v>73</v>
      </c>
      <c r="D8" s="16" t="str">
        <f>IF(E8="","",IF(D9&gt;H9,"○","×"))</f>
        <v>×</v>
      </c>
      <c r="E8" s="17">
        <f>IF(L5="","",L5)</f>
        <v>15</v>
      </c>
      <c r="F8" s="27" t="s">
        <v>66</v>
      </c>
      <c r="G8" s="17">
        <f>IF(J5="","",J5)</f>
        <v>21</v>
      </c>
      <c r="H8" s="28"/>
      <c r="I8" s="96"/>
      <c r="J8" s="70"/>
      <c r="K8" s="70"/>
      <c r="L8" s="70"/>
      <c r="M8" s="71"/>
      <c r="N8" s="16" t="str">
        <f>IF(O8="","",IF(N9&gt;R9,"○","×"))</f>
        <v>○</v>
      </c>
      <c r="O8" s="17">
        <v>21</v>
      </c>
      <c r="P8" s="27" t="s">
        <v>66</v>
      </c>
      <c r="Q8" s="17">
        <v>10</v>
      </c>
      <c r="R8" s="29"/>
      <c r="S8" s="79">
        <f>IF(D8="","",COUNTIF(D8:R10,"○"))</f>
        <v>1</v>
      </c>
      <c r="T8" s="89" t="s">
        <v>67</v>
      </c>
      <c r="U8" s="80">
        <f>IF(D8="","",COUNTIF(D8:R10,"×"))</f>
        <v>1</v>
      </c>
      <c r="V8" s="79">
        <f>IF(AD9="","",RANK(AD9,AD5:AD13))</f>
        <v>2</v>
      </c>
      <c r="W8" s="80"/>
      <c r="X8" s="21"/>
      <c r="Y8" s="21"/>
      <c r="Z8" s="26"/>
      <c r="AA8" s="26"/>
      <c r="AD8" s="76"/>
      <c r="AE8" s="76">
        <f>IF(O8="","",IF(O8&gt;Q8,1,0))</f>
        <v>1</v>
      </c>
      <c r="AF8" s="76">
        <f>IF(Q8="","",IF(O8&lt;Q8,1,0))</f>
        <v>0</v>
      </c>
      <c r="AG8" s="76"/>
      <c r="AH8" s="76"/>
      <c r="AI8" s="76"/>
      <c r="AJ8" s="76"/>
    </row>
    <row r="9" spans="2:36" ht="15" customHeight="1">
      <c r="B9" s="92"/>
      <c r="C9" s="94"/>
      <c r="D9" s="85">
        <f>M6</f>
        <v>0</v>
      </c>
      <c r="E9" s="21">
        <f>IF(L6="","",L6)</f>
        <v>15</v>
      </c>
      <c r="F9" s="18" t="s">
        <v>66</v>
      </c>
      <c r="G9" s="21">
        <f>IF(J6="","",J6)</f>
        <v>21</v>
      </c>
      <c r="H9" s="87">
        <f>I6</f>
        <v>2</v>
      </c>
      <c r="I9" s="72"/>
      <c r="J9" s="73"/>
      <c r="K9" s="73"/>
      <c r="L9" s="73"/>
      <c r="M9" s="66"/>
      <c r="N9" s="85">
        <f>IF(O8="","",SUM(AE8:AE10))</f>
        <v>2</v>
      </c>
      <c r="O9" s="21">
        <v>21</v>
      </c>
      <c r="P9" s="18" t="s">
        <v>66</v>
      </c>
      <c r="Q9" s="21">
        <v>8</v>
      </c>
      <c r="R9" s="87">
        <f>IF(Q8="","",SUM(AF8:AF10))</f>
        <v>0</v>
      </c>
      <c r="S9" s="81"/>
      <c r="T9" s="90"/>
      <c r="U9" s="82"/>
      <c r="V9" s="81"/>
      <c r="W9" s="82"/>
      <c r="X9" s="21"/>
      <c r="Y9" s="21"/>
      <c r="Z9" s="26"/>
      <c r="AA9" s="26"/>
      <c r="AD9" s="76">
        <f>IF(S8="","",S8*1000+(D9+N9)*100+((D9+N9)-(H9+R9))*10+((SUM(E8:E10)+SUM(O8:O10))-(SUM(G8:G10)+SUM(Q8:Q10))))</f>
        <v>1212</v>
      </c>
      <c r="AE9" s="76">
        <f>IF(O9="","",IF(O9&gt;Q9,1,0))</f>
        <v>1</v>
      </c>
      <c r="AF9" s="76">
        <f>IF(Q9="","",IF(O9&lt;Q9,1,0))</f>
        <v>0</v>
      </c>
      <c r="AG9" s="76"/>
      <c r="AH9" s="76"/>
      <c r="AI9" s="76"/>
      <c r="AJ9" s="76"/>
    </row>
    <row r="10" spans="2:36" ht="15" customHeight="1">
      <c r="B10" s="93"/>
      <c r="C10" s="95"/>
      <c r="D10" s="86"/>
      <c r="E10" s="24">
        <f>IF(L7="","",L7)</f>
      </c>
      <c r="F10" s="30" t="s">
        <v>66</v>
      </c>
      <c r="G10" s="24">
        <f>IF(J7="","",J7)</f>
      </c>
      <c r="H10" s="88"/>
      <c r="I10" s="67"/>
      <c r="J10" s="68"/>
      <c r="K10" s="68"/>
      <c r="L10" s="68"/>
      <c r="M10" s="69"/>
      <c r="N10" s="86"/>
      <c r="O10" s="24"/>
      <c r="P10" s="18" t="s">
        <v>66</v>
      </c>
      <c r="Q10" s="24"/>
      <c r="R10" s="88"/>
      <c r="S10" s="83"/>
      <c r="T10" s="91"/>
      <c r="U10" s="84"/>
      <c r="V10" s="83"/>
      <c r="W10" s="84"/>
      <c r="X10" s="21"/>
      <c r="Y10" s="21"/>
      <c r="Z10" s="26"/>
      <c r="AA10" s="26"/>
      <c r="AD10" s="76"/>
      <c r="AE10" s="76">
        <f>IF(O10="","",IF(O10&gt;Q10,1,0))</f>
      </c>
      <c r="AF10" s="76">
        <f>IF(Q10="","",IF(O10&lt;Q10,1,0))</f>
      </c>
      <c r="AG10" s="76"/>
      <c r="AH10" s="76"/>
      <c r="AI10" s="76"/>
      <c r="AJ10" s="76"/>
    </row>
    <row r="11" spans="2:36" ht="15" customHeight="1">
      <c r="B11" s="92" t="s">
        <v>71</v>
      </c>
      <c r="C11" s="94" t="s">
        <v>72</v>
      </c>
      <c r="D11" s="16" t="str">
        <f>IF(E11="","",IF(D12&gt;H12,"○","×"))</f>
        <v>×</v>
      </c>
      <c r="E11" s="17">
        <f>IF(Q5="","",Q5)</f>
        <v>11</v>
      </c>
      <c r="F11" s="27" t="s">
        <v>66</v>
      </c>
      <c r="G11" s="17">
        <f>IF(O5="","",O5)</f>
        <v>21</v>
      </c>
      <c r="H11" s="29"/>
      <c r="I11" s="16" t="str">
        <f>IF(J11="","",IF(I12&gt;M12,"○","×"))</f>
        <v>×</v>
      </c>
      <c r="J11" s="17">
        <f>IF(Q8="","",Q8)</f>
        <v>10</v>
      </c>
      <c r="K11" s="18" t="s">
        <v>66</v>
      </c>
      <c r="L11" s="17">
        <f>IF(O8="","",O8)</f>
        <v>21</v>
      </c>
      <c r="M11" s="29"/>
      <c r="N11" s="96"/>
      <c r="O11" s="70"/>
      <c r="P11" s="70"/>
      <c r="Q11" s="70"/>
      <c r="R11" s="71"/>
      <c r="S11" s="79">
        <f>IF(D11="","",COUNTIF(D11:M11,"○"))</f>
        <v>0</v>
      </c>
      <c r="T11" s="89" t="s">
        <v>67</v>
      </c>
      <c r="U11" s="80">
        <f>IF(D11="","",COUNTIF(D11:M11,"×"))</f>
        <v>2</v>
      </c>
      <c r="V11" s="79">
        <f>IF(AD12="","",RANK(AD12,AD5:AD13))</f>
        <v>3</v>
      </c>
      <c r="W11" s="80"/>
      <c r="X11" s="21"/>
      <c r="Y11" s="21"/>
      <c r="Z11" s="26"/>
      <c r="AA11" s="26"/>
      <c r="AD11" s="76"/>
      <c r="AE11" s="76"/>
      <c r="AF11" s="76"/>
      <c r="AG11" s="76"/>
      <c r="AH11" s="76"/>
      <c r="AI11" s="76"/>
      <c r="AJ11" s="76"/>
    </row>
    <row r="12" spans="2:36" ht="15" customHeight="1">
      <c r="B12" s="92"/>
      <c r="C12" s="94"/>
      <c r="D12" s="85">
        <f>R6</f>
        <v>0</v>
      </c>
      <c r="E12" s="21">
        <f>IF(Q6="","",Q6)</f>
        <v>9</v>
      </c>
      <c r="F12" s="18" t="s">
        <v>66</v>
      </c>
      <c r="G12" s="21">
        <f>IF(O6="","",O6)</f>
        <v>21</v>
      </c>
      <c r="H12" s="87">
        <f>N6</f>
        <v>2</v>
      </c>
      <c r="I12" s="85">
        <f>R9</f>
        <v>0</v>
      </c>
      <c r="J12" s="21">
        <f>IF(Q9="","",Q9)</f>
        <v>8</v>
      </c>
      <c r="K12" s="18" t="s">
        <v>66</v>
      </c>
      <c r="L12" s="22">
        <f>IF(O9="","",O9)</f>
        <v>21</v>
      </c>
      <c r="M12" s="87">
        <f>N9</f>
        <v>2</v>
      </c>
      <c r="N12" s="72"/>
      <c r="O12" s="73"/>
      <c r="P12" s="73"/>
      <c r="Q12" s="73"/>
      <c r="R12" s="66"/>
      <c r="S12" s="81"/>
      <c r="T12" s="90"/>
      <c r="U12" s="82"/>
      <c r="V12" s="81"/>
      <c r="W12" s="82"/>
      <c r="X12" s="21"/>
      <c r="Y12" s="21"/>
      <c r="Z12" s="26"/>
      <c r="AA12" s="26"/>
      <c r="AD12" s="76">
        <f>IF(S11="","",S11*1000+(D12+I12)*100+((D12+I12)-(H12+M12))*10+((SUM(E11:E13)+SUM(J11:J13))-(SUM(G11:G13)+SUM(L11:L13))))</f>
        <v>-86</v>
      </c>
      <c r="AE12" s="76"/>
      <c r="AF12" s="76"/>
      <c r="AG12" s="76"/>
      <c r="AH12" s="76"/>
      <c r="AI12" s="76"/>
      <c r="AJ12" s="76"/>
    </row>
    <row r="13" spans="2:36" ht="15" customHeight="1">
      <c r="B13" s="93"/>
      <c r="C13" s="95"/>
      <c r="D13" s="86"/>
      <c r="E13" s="24">
        <f>IF(Q7="","",Q7)</f>
      </c>
      <c r="F13" s="30" t="s">
        <v>66</v>
      </c>
      <c r="G13" s="24">
        <f>IF(O7="","",O7)</f>
      </c>
      <c r="H13" s="88"/>
      <c r="I13" s="86"/>
      <c r="J13" s="24">
        <f>IF(Q10="","",Q10)</f>
      </c>
      <c r="K13" s="18" t="s">
        <v>66</v>
      </c>
      <c r="L13" s="25">
        <f>IF(O10="","",O10)</f>
      </c>
      <c r="M13" s="88"/>
      <c r="N13" s="67"/>
      <c r="O13" s="68"/>
      <c r="P13" s="68"/>
      <c r="Q13" s="68"/>
      <c r="R13" s="69"/>
      <c r="S13" s="83"/>
      <c r="T13" s="91"/>
      <c r="U13" s="84"/>
      <c r="V13" s="83"/>
      <c r="W13" s="84"/>
      <c r="X13" s="21"/>
      <c r="Y13" s="21"/>
      <c r="Z13" s="26"/>
      <c r="AA13" s="26"/>
      <c r="AD13" s="76"/>
      <c r="AE13" s="76"/>
      <c r="AF13" s="76"/>
      <c r="AG13" s="76"/>
      <c r="AH13" s="76"/>
      <c r="AI13" s="76"/>
      <c r="AJ13" s="76"/>
    </row>
    <row r="14" spans="2:36" s="31" customFormat="1" ht="15" customHeight="1">
      <c r="B14" s="32"/>
      <c r="C14" s="32"/>
      <c r="E14" s="33"/>
      <c r="F14" s="33"/>
      <c r="G14" s="33"/>
      <c r="J14" s="33"/>
      <c r="K14" s="33"/>
      <c r="L14" s="33"/>
      <c r="O14" s="33"/>
      <c r="P14" s="33"/>
      <c r="Q14" s="33"/>
      <c r="R14" s="33"/>
      <c r="AD14" s="76"/>
      <c r="AE14" s="76"/>
      <c r="AF14" s="76"/>
      <c r="AG14" s="76"/>
      <c r="AH14" s="76"/>
      <c r="AI14" s="76"/>
      <c r="AJ14" s="76"/>
    </row>
    <row r="15" spans="2:36" ht="15" customHeight="1">
      <c r="B15" s="38" t="s">
        <v>63</v>
      </c>
      <c r="C15" s="11"/>
      <c r="D15" s="63" t="s">
        <v>82</v>
      </c>
      <c r="E15" s="64"/>
      <c r="F15" s="64"/>
      <c r="G15" s="64"/>
      <c r="H15" s="65"/>
      <c r="I15" s="63" t="s">
        <v>83</v>
      </c>
      <c r="J15" s="64"/>
      <c r="K15" s="64"/>
      <c r="L15" s="64"/>
      <c r="M15" s="65"/>
      <c r="N15" s="63" t="s">
        <v>84</v>
      </c>
      <c r="O15" s="64"/>
      <c r="P15" s="64"/>
      <c r="Q15" s="64"/>
      <c r="R15" s="65"/>
      <c r="S15" s="14"/>
      <c r="T15" s="9" t="s">
        <v>64</v>
      </c>
      <c r="U15" s="9"/>
      <c r="V15" s="63" t="s">
        <v>65</v>
      </c>
      <c r="W15" s="65"/>
      <c r="AA15" s="15"/>
      <c r="AD15" s="76"/>
      <c r="AE15" s="76"/>
      <c r="AF15" s="76"/>
      <c r="AG15" s="76"/>
      <c r="AH15" s="76"/>
      <c r="AI15" s="76"/>
      <c r="AJ15" s="76"/>
    </row>
    <row r="16" spans="2:36" ht="15" customHeight="1">
      <c r="B16" s="61" t="s">
        <v>75</v>
      </c>
      <c r="C16" s="62" t="s">
        <v>72</v>
      </c>
      <c r="D16" s="96"/>
      <c r="E16" s="70"/>
      <c r="F16" s="70"/>
      <c r="G16" s="70"/>
      <c r="H16" s="71"/>
      <c r="I16" s="16" t="str">
        <f>IF(I17="","",IF(I17&gt;M17,"○","×"))</f>
        <v>×</v>
      </c>
      <c r="J16" s="17">
        <v>21</v>
      </c>
      <c r="K16" s="18" t="s">
        <v>68</v>
      </c>
      <c r="L16" s="17">
        <v>18</v>
      </c>
      <c r="M16" s="19"/>
      <c r="N16" s="20" t="str">
        <f>IF(N17="","",IF(N17&gt;R17,"○","×"))</f>
        <v>○</v>
      </c>
      <c r="O16" s="17">
        <v>21</v>
      </c>
      <c r="P16" s="18" t="s">
        <v>68</v>
      </c>
      <c r="Q16" s="17">
        <v>13</v>
      </c>
      <c r="R16" s="19"/>
      <c r="S16" s="79">
        <f>IF(I16="","",COUNTIF(I16:R16,"○"))</f>
        <v>1</v>
      </c>
      <c r="T16" s="89" t="s">
        <v>67</v>
      </c>
      <c r="U16" s="80">
        <f>IF(I16="","",COUNTIF(I16:R16,"×"))</f>
        <v>1</v>
      </c>
      <c r="V16" s="79">
        <f>IF(AD17="","",RANK(AD17,AD16:AD24))</f>
        <v>2</v>
      </c>
      <c r="W16" s="80"/>
      <c r="X16" s="21"/>
      <c r="Y16" s="21"/>
      <c r="Z16" s="15"/>
      <c r="AA16" s="15"/>
      <c r="AD16" s="76"/>
      <c r="AE16" s="76">
        <f>IF(J16="","",IF(J16&gt;L16,1,0))</f>
        <v>1</v>
      </c>
      <c r="AF16" s="76">
        <f>IF(L16="","",IF(J16&lt;L16,1,0))</f>
        <v>0</v>
      </c>
      <c r="AG16" s="76">
        <f>IF(O16="","",IF(O16&gt;Q16,1,0))</f>
        <v>1</v>
      </c>
      <c r="AH16" s="76">
        <f>IF(Q16="","",IF(O16&lt;Q16,1,0))</f>
        <v>0</v>
      </c>
      <c r="AI16" s="76"/>
      <c r="AJ16" s="76"/>
    </row>
    <row r="17" spans="2:36" ht="15" customHeight="1">
      <c r="B17" s="92"/>
      <c r="C17" s="94"/>
      <c r="D17" s="72"/>
      <c r="E17" s="73"/>
      <c r="F17" s="73"/>
      <c r="G17" s="73"/>
      <c r="H17" s="66"/>
      <c r="I17" s="85">
        <f>IF(J16="","",SUM(AE16:AE18))</f>
        <v>1</v>
      </c>
      <c r="J17" s="21">
        <v>16</v>
      </c>
      <c r="K17" s="18" t="s">
        <v>68</v>
      </c>
      <c r="L17" s="21">
        <v>21</v>
      </c>
      <c r="M17" s="87">
        <f>IF(L16="","",SUM(AF16:AF18))</f>
        <v>2</v>
      </c>
      <c r="N17" s="85">
        <f>IF(O16="","",SUM(AG16:AG18))</f>
        <v>2</v>
      </c>
      <c r="O17" s="22">
        <v>21</v>
      </c>
      <c r="P17" s="18" t="s">
        <v>68</v>
      </c>
      <c r="Q17" s="22">
        <v>5</v>
      </c>
      <c r="R17" s="87">
        <f>IF(Q16="","",SUM(AH16:AH18))</f>
        <v>0</v>
      </c>
      <c r="S17" s="81"/>
      <c r="T17" s="90"/>
      <c r="U17" s="82"/>
      <c r="V17" s="81"/>
      <c r="W17" s="82"/>
      <c r="X17" s="21"/>
      <c r="Y17" s="21"/>
      <c r="Z17" s="15"/>
      <c r="AA17" s="15"/>
      <c r="AD17" s="76">
        <f>IF(S16="","",S16*1000+(I17+N17)*100+((I17+N17)-(M17+R17))*10+((SUM(J16:J18)+SUM(O16:O18))-(SUM(L16:L18)+SUM(Q16:Q18))))</f>
        <v>1326</v>
      </c>
      <c r="AE17" s="76">
        <f>IF(J17="","",IF(J17&gt;L17,1,0))</f>
        <v>0</v>
      </c>
      <c r="AF17" s="76">
        <f>IF(L17="","",IF(J17&lt;L17,1,0))</f>
        <v>1</v>
      </c>
      <c r="AG17" s="76">
        <f>IF(O17="","",IF(O17&gt;Q17,1,0))</f>
        <v>1</v>
      </c>
      <c r="AH17" s="76">
        <f>IF(Q17="","",IF(O17&lt;Q17,1,0))</f>
        <v>0</v>
      </c>
      <c r="AI17" s="76"/>
      <c r="AJ17" s="76"/>
    </row>
    <row r="18" spans="2:36" ht="15" customHeight="1">
      <c r="B18" s="93"/>
      <c r="C18" s="95"/>
      <c r="D18" s="67"/>
      <c r="E18" s="68"/>
      <c r="F18" s="68"/>
      <c r="G18" s="68"/>
      <c r="H18" s="69"/>
      <c r="I18" s="86"/>
      <c r="J18" s="24">
        <v>15</v>
      </c>
      <c r="K18" s="18" t="s">
        <v>68</v>
      </c>
      <c r="L18" s="24">
        <v>21</v>
      </c>
      <c r="M18" s="88"/>
      <c r="N18" s="86"/>
      <c r="O18" s="25"/>
      <c r="P18" s="18" t="s">
        <v>68</v>
      </c>
      <c r="Q18" s="25"/>
      <c r="R18" s="88"/>
      <c r="S18" s="83"/>
      <c r="T18" s="91"/>
      <c r="U18" s="84"/>
      <c r="V18" s="83"/>
      <c r="W18" s="84"/>
      <c r="X18" s="21"/>
      <c r="Y18" s="21"/>
      <c r="Z18" s="26"/>
      <c r="AA18" s="26"/>
      <c r="AD18" s="76"/>
      <c r="AE18" s="76">
        <f>IF(J18="","",IF(J18&gt;L18,1,0))</f>
        <v>0</v>
      </c>
      <c r="AF18" s="76">
        <f>IF(L18="","",IF(J18&lt;L18,1,0))</f>
        <v>1</v>
      </c>
      <c r="AG18" s="76">
        <f>IF(O18="","",IF(O18&gt;Q18,1,0))</f>
      </c>
      <c r="AH18" s="76">
        <f>IF(Q18="","",IF(O18&lt;Q18,1,0))</f>
      </c>
      <c r="AI18" s="76"/>
      <c r="AJ18" s="76"/>
    </row>
    <row r="19" spans="2:36" ht="15" customHeight="1">
      <c r="B19" s="61" t="s">
        <v>76</v>
      </c>
      <c r="C19" s="62" t="s">
        <v>78</v>
      </c>
      <c r="D19" s="16" t="str">
        <f>IF(E19="","",IF(D20&gt;H20,"○","×"))</f>
        <v>○</v>
      </c>
      <c r="E19" s="17">
        <f>IF(L16="","",L16)</f>
        <v>18</v>
      </c>
      <c r="F19" s="27" t="s">
        <v>68</v>
      </c>
      <c r="G19" s="17">
        <f>IF(J16="","",J16)</f>
        <v>21</v>
      </c>
      <c r="H19" s="28"/>
      <c r="I19" s="96"/>
      <c r="J19" s="70"/>
      <c r="K19" s="70"/>
      <c r="L19" s="70"/>
      <c r="M19" s="71"/>
      <c r="N19" s="16" t="str">
        <f>IF(O19="","",IF(N20&gt;R20,"○","×"))</f>
        <v>○</v>
      </c>
      <c r="O19" s="17">
        <v>21</v>
      </c>
      <c r="P19" s="27" t="s">
        <v>68</v>
      </c>
      <c r="Q19" s="17">
        <v>18</v>
      </c>
      <c r="R19" s="29"/>
      <c r="S19" s="79">
        <f>IF(D19="","",COUNTIF(D19:R21,"○"))</f>
        <v>2</v>
      </c>
      <c r="T19" s="89" t="s">
        <v>67</v>
      </c>
      <c r="U19" s="80">
        <f>IF(D19="","",COUNTIF(D19:R21,"×"))</f>
        <v>0</v>
      </c>
      <c r="V19" s="79">
        <f>IF(AD20="","",RANK(AD20,AD16:AD24))</f>
        <v>1</v>
      </c>
      <c r="W19" s="80"/>
      <c r="X19" s="21"/>
      <c r="Y19" s="21"/>
      <c r="Z19" s="26"/>
      <c r="AA19" s="26"/>
      <c r="AD19" s="76"/>
      <c r="AE19" s="76">
        <f>IF(O19="","",IF(O19&gt;Q19,1,0))</f>
        <v>1</v>
      </c>
      <c r="AF19" s="76">
        <f>IF(Q19="","",IF(O19&lt;Q19,1,0))</f>
        <v>0</v>
      </c>
      <c r="AG19" s="76"/>
      <c r="AH19" s="76"/>
      <c r="AI19" s="76"/>
      <c r="AJ19" s="76"/>
    </row>
    <row r="20" spans="2:36" ht="15" customHeight="1">
      <c r="B20" s="92"/>
      <c r="C20" s="94"/>
      <c r="D20" s="85">
        <f>M17</f>
        <v>2</v>
      </c>
      <c r="E20" s="21">
        <f>IF(L17="","",L17)</f>
        <v>21</v>
      </c>
      <c r="F20" s="18" t="s">
        <v>68</v>
      </c>
      <c r="G20" s="21">
        <f>IF(J17="","",J17)</f>
        <v>16</v>
      </c>
      <c r="H20" s="87">
        <f>I17</f>
        <v>1</v>
      </c>
      <c r="I20" s="72"/>
      <c r="J20" s="73"/>
      <c r="K20" s="73"/>
      <c r="L20" s="73"/>
      <c r="M20" s="66"/>
      <c r="N20" s="85">
        <f>IF(O19="","",SUM(AE19:AE21))</f>
        <v>2</v>
      </c>
      <c r="O20" s="21">
        <v>21</v>
      </c>
      <c r="P20" s="18" t="s">
        <v>68</v>
      </c>
      <c r="Q20" s="21">
        <v>14</v>
      </c>
      <c r="R20" s="87">
        <f>IF(Q19="","",SUM(AF19:AF21))</f>
        <v>0</v>
      </c>
      <c r="S20" s="81"/>
      <c r="T20" s="90"/>
      <c r="U20" s="82"/>
      <c r="V20" s="81"/>
      <c r="W20" s="82"/>
      <c r="X20" s="21"/>
      <c r="Y20" s="21"/>
      <c r="Z20" s="26"/>
      <c r="AA20" s="26"/>
      <c r="AD20" s="76">
        <f>IF(S19="","",S19*1000+(D20+N20)*100+((D20+N20)-(H20+R20))*10+((SUM(E19:E21)+SUM(O19:O21))-(SUM(G19:G21)+SUM(Q19:Q21))))</f>
        <v>2448</v>
      </c>
      <c r="AE20" s="76">
        <f>IF(O20="","",IF(O20&gt;Q20,1,0))</f>
        <v>1</v>
      </c>
      <c r="AF20" s="76">
        <f>IF(Q20="","",IF(O20&lt;Q20,1,0))</f>
        <v>0</v>
      </c>
      <c r="AG20" s="76"/>
      <c r="AH20" s="76"/>
      <c r="AI20" s="76"/>
      <c r="AJ20" s="76"/>
    </row>
    <row r="21" spans="2:36" ht="15" customHeight="1">
      <c r="B21" s="93"/>
      <c r="C21" s="95"/>
      <c r="D21" s="86"/>
      <c r="E21" s="24">
        <f>IF(L18="","",L18)</f>
        <v>21</v>
      </c>
      <c r="F21" s="30" t="s">
        <v>68</v>
      </c>
      <c r="G21" s="24">
        <f>IF(J18="","",J18)</f>
        <v>15</v>
      </c>
      <c r="H21" s="88"/>
      <c r="I21" s="67"/>
      <c r="J21" s="68"/>
      <c r="K21" s="68"/>
      <c r="L21" s="68"/>
      <c r="M21" s="69"/>
      <c r="N21" s="86"/>
      <c r="O21" s="24"/>
      <c r="P21" s="18" t="s">
        <v>68</v>
      </c>
      <c r="Q21" s="24"/>
      <c r="R21" s="88"/>
      <c r="S21" s="83"/>
      <c r="T21" s="91"/>
      <c r="U21" s="84"/>
      <c r="V21" s="83"/>
      <c r="W21" s="84"/>
      <c r="X21" s="21"/>
      <c r="Y21" s="21"/>
      <c r="Z21" s="26"/>
      <c r="AA21" s="26"/>
      <c r="AD21" s="76"/>
      <c r="AE21" s="76">
        <f>IF(O21="","",IF(O21&gt;Q21,1,0))</f>
      </c>
      <c r="AF21" s="76">
        <f>IF(Q21="","",IF(O21&lt;Q21,1,0))</f>
      </c>
      <c r="AG21" s="76"/>
      <c r="AH21" s="76"/>
      <c r="AI21" s="76"/>
      <c r="AJ21" s="76"/>
    </row>
    <row r="22" spans="2:36" ht="15" customHeight="1">
      <c r="B22" s="92" t="s">
        <v>77</v>
      </c>
      <c r="C22" s="94" t="s">
        <v>72</v>
      </c>
      <c r="D22" s="16" t="str">
        <f>IF(E22="","",IF(D23&gt;H23,"○","×"))</f>
        <v>×</v>
      </c>
      <c r="E22" s="17">
        <f>IF(Q16="","",Q16)</f>
        <v>13</v>
      </c>
      <c r="F22" s="27" t="s">
        <v>68</v>
      </c>
      <c r="G22" s="17">
        <f>IF(O16="","",O16)</f>
        <v>21</v>
      </c>
      <c r="H22" s="29"/>
      <c r="I22" s="16" t="str">
        <f>IF(J22="","",IF(I23&gt;M23,"○","×"))</f>
        <v>×</v>
      </c>
      <c r="J22" s="17">
        <f>IF(Q19="","",Q19)</f>
        <v>18</v>
      </c>
      <c r="K22" s="18" t="s">
        <v>68</v>
      </c>
      <c r="L22" s="17">
        <f>IF(O19="","",O19)</f>
        <v>21</v>
      </c>
      <c r="M22" s="29"/>
      <c r="N22" s="96"/>
      <c r="O22" s="70"/>
      <c r="P22" s="70"/>
      <c r="Q22" s="70"/>
      <c r="R22" s="71"/>
      <c r="S22" s="79">
        <f>IF(D22="","",COUNTIF(D22:M22,"○"))</f>
        <v>0</v>
      </c>
      <c r="T22" s="89" t="s">
        <v>67</v>
      </c>
      <c r="U22" s="80">
        <f>IF(D22="","",COUNTIF(D22:M22,"×"))</f>
        <v>2</v>
      </c>
      <c r="V22" s="79">
        <f>IF(AD23="","",RANK(AD23,AD16:AD24))</f>
        <v>3</v>
      </c>
      <c r="W22" s="80"/>
      <c r="X22" s="21"/>
      <c r="Y22" s="21"/>
      <c r="Z22" s="26"/>
      <c r="AA22" s="26"/>
      <c r="AD22" s="76"/>
      <c r="AE22" s="76"/>
      <c r="AF22" s="76"/>
      <c r="AG22" s="76"/>
      <c r="AH22" s="76"/>
      <c r="AI22" s="76"/>
      <c r="AJ22" s="76"/>
    </row>
    <row r="23" spans="2:36" ht="15" customHeight="1">
      <c r="B23" s="92"/>
      <c r="C23" s="94"/>
      <c r="D23" s="85">
        <f>R17</f>
        <v>0</v>
      </c>
      <c r="E23" s="21">
        <f>IF(Q17="","",Q17)</f>
        <v>5</v>
      </c>
      <c r="F23" s="18" t="s">
        <v>68</v>
      </c>
      <c r="G23" s="21">
        <f>IF(O17="","",O17)</f>
        <v>21</v>
      </c>
      <c r="H23" s="87">
        <f>N17</f>
        <v>2</v>
      </c>
      <c r="I23" s="85">
        <f>R20</f>
        <v>0</v>
      </c>
      <c r="J23" s="21">
        <f>IF(Q20="","",Q20)</f>
        <v>14</v>
      </c>
      <c r="K23" s="18" t="s">
        <v>68</v>
      </c>
      <c r="L23" s="22">
        <f>IF(O20="","",O20)</f>
        <v>21</v>
      </c>
      <c r="M23" s="87">
        <f>N20</f>
        <v>2</v>
      </c>
      <c r="N23" s="72"/>
      <c r="O23" s="73"/>
      <c r="P23" s="73"/>
      <c r="Q23" s="73"/>
      <c r="R23" s="66"/>
      <c r="S23" s="81"/>
      <c r="T23" s="90"/>
      <c r="U23" s="82"/>
      <c r="V23" s="81"/>
      <c r="W23" s="82"/>
      <c r="X23" s="21"/>
      <c r="Y23" s="21"/>
      <c r="Z23" s="26"/>
      <c r="AA23" s="26"/>
      <c r="AD23" s="76">
        <f>IF(S22="","",S22*1000+(D23+I23)*100+((D23+I23)-(H23+M23))*10+((SUM(E22:E24)+SUM(J22:J24))-(SUM(G22:G24)+SUM(L22:L24))))</f>
        <v>-74</v>
      </c>
      <c r="AE23" s="76"/>
      <c r="AF23" s="76"/>
      <c r="AG23" s="76"/>
      <c r="AH23" s="76"/>
      <c r="AI23" s="76"/>
      <c r="AJ23" s="76"/>
    </row>
    <row r="24" spans="2:36" ht="15" customHeight="1">
      <c r="B24" s="93"/>
      <c r="C24" s="95"/>
      <c r="D24" s="86"/>
      <c r="E24" s="24">
        <f>IF(Q18="","",Q18)</f>
      </c>
      <c r="F24" s="30" t="s">
        <v>68</v>
      </c>
      <c r="G24" s="24">
        <f>IF(O18="","",O18)</f>
      </c>
      <c r="H24" s="88"/>
      <c r="I24" s="86"/>
      <c r="J24" s="24">
        <f>IF(Q21="","",Q21)</f>
      </c>
      <c r="K24" s="18" t="s">
        <v>68</v>
      </c>
      <c r="L24" s="25">
        <f>IF(O21="","",O21)</f>
      </c>
      <c r="M24" s="88"/>
      <c r="N24" s="67"/>
      <c r="O24" s="68"/>
      <c r="P24" s="68"/>
      <c r="Q24" s="68"/>
      <c r="R24" s="69"/>
      <c r="S24" s="83"/>
      <c r="T24" s="91"/>
      <c r="U24" s="84"/>
      <c r="V24" s="83"/>
      <c r="W24" s="84"/>
      <c r="X24" s="21"/>
      <c r="Y24" s="21"/>
      <c r="Z24" s="26"/>
      <c r="AA24" s="26"/>
      <c r="AD24" s="76"/>
      <c r="AE24" s="76"/>
      <c r="AF24" s="76"/>
      <c r="AG24" s="76"/>
      <c r="AH24" s="76"/>
      <c r="AI24" s="76"/>
      <c r="AJ24" s="76"/>
    </row>
    <row r="25" spans="2:36" s="31" customFormat="1" ht="15" customHeight="1">
      <c r="B25" s="32"/>
      <c r="C25" s="32"/>
      <c r="E25" s="33"/>
      <c r="F25" s="33"/>
      <c r="G25" s="33"/>
      <c r="J25" s="33"/>
      <c r="K25" s="33"/>
      <c r="L25" s="33"/>
      <c r="O25" s="33"/>
      <c r="P25" s="33"/>
      <c r="Q25" s="33"/>
      <c r="R25" s="33"/>
      <c r="AD25" s="76"/>
      <c r="AE25" s="76"/>
      <c r="AF25" s="76"/>
      <c r="AG25" s="76"/>
      <c r="AH25" s="76"/>
      <c r="AI25" s="76"/>
      <c r="AJ25" s="76"/>
    </row>
    <row r="26" spans="2:36" s="31" customFormat="1" ht="15" customHeight="1">
      <c r="B26" s="32"/>
      <c r="C26" s="32"/>
      <c r="E26" s="37"/>
      <c r="F26" s="37"/>
      <c r="G26" s="37"/>
      <c r="J26" s="37"/>
      <c r="K26" s="37"/>
      <c r="L26" s="37"/>
      <c r="O26" s="37"/>
      <c r="P26" s="37"/>
      <c r="Q26" s="37"/>
      <c r="R26" s="37"/>
      <c r="AD26" s="76"/>
      <c r="AE26" s="76"/>
      <c r="AF26" s="76"/>
      <c r="AG26" s="76"/>
      <c r="AH26" s="76"/>
      <c r="AI26" s="76"/>
      <c r="AJ26" s="76"/>
    </row>
    <row r="27" spans="2:36" s="31" customFormat="1" ht="15" customHeight="1">
      <c r="B27" s="48" t="s">
        <v>199</v>
      </c>
      <c r="C27" s="32"/>
      <c r="E27" s="37"/>
      <c r="F27" s="37"/>
      <c r="G27" s="37"/>
      <c r="J27" s="37"/>
      <c r="K27" s="37"/>
      <c r="L27" s="37"/>
      <c r="O27" s="37"/>
      <c r="P27" s="49" t="s">
        <v>198</v>
      </c>
      <c r="Q27" s="37"/>
      <c r="R27" s="37"/>
      <c r="AD27" s="76"/>
      <c r="AE27" s="76"/>
      <c r="AF27" s="76"/>
      <c r="AG27" s="76"/>
      <c r="AH27" s="76"/>
      <c r="AI27" s="76"/>
      <c r="AJ27" s="76"/>
    </row>
    <row r="28" spans="2:36" s="31" customFormat="1" ht="15" customHeight="1" thickBot="1">
      <c r="B28" s="140" t="str">
        <f>INDEX(B5:B13,MATCH(1,V5:V13,0),1)</f>
        <v>長野　　大</v>
      </c>
      <c r="C28" s="141" t="str">
        <f>INDEX(C5:C13,MATCH(1,V5:V13,0),1)</f>
        <v>(新　小)</v>
      </c>
      <c r="D28" s="58"/>
      <c r="E28" s="58"/>
      <c r="F28" s="58"/>
      <c r="G28" s="58"/>
      <c r="H28" s="58"/>
      <c r="I28" s="59"/>
      <c r="J28" s="57"/>
      <c r="K28" s="46"/>
      <c r="L28" s="46"/>
      <c r="M28" s="46"/>
      <c r="N28" s="46"/>
      <c r="O28" s="46"/>
      <c r="P28" s="142" t="str">
        <f>INDEX(B16:B24,MATCH(1,V16:V24,0),1)</f>
        <v>山本　温希</v>
      </c>
      <c r="Q28" s="142"/>
      <c r="R28" s="142"/>
      <c r="S28" s="142"/>
      <c r="T28" s="142"/>
      <c r="U28" s="143" t="str">
        <f>INDEX(C16:C24,MATCH(1,V16:V24,0),1)</f>
        <v>(神　郷)</v>
      </c>
      <c r="V28" s="143"/>
      <c r="W28" s="143"/>
      <c r="X28" s="143"/>
      <c r="AD28" s="76"/>
      <c r="AE28" s="76"/>
      <c r="AF28" s="76"/>
      <c r="AG28" s="76"/>
      <c r="AH28" s="76"/>
      <c r="AI28" s="76"/>
      <c r="AJ28" s="76"/>
    </row>
    <row r="29" spans="2:36" s="31" customFormat="1" ht="15" customHeight="1" thickTop="1">
      <c r="B29" s="140"/>
      <c r="C29" s="141"/>
      <c r="E29" s="37"/>
      <c r="F29" s="37"/>
      <c r="G29" s="37"/>
      <c r="H29" s="137" t="s">
        <v>221</v>
      </c>
      <c r="I29" s="138"/>
      <c r="J29" s="139"/>
      <c r="K29" s="139"/>
      <c r="L29" s="37"/>
      <c r="O29" s="37"/>
      <c r="P29" s="142"/>
      <c r="Q29" s="142"/>
      <c r="R29" s="142"/>
      <c r="S29" s="142"/>
      <c r="T29" s="142"/>
      <c r="U29" s="143"/>
      <c r="V29" s="143"/>
      <c r="W29" s="143"/>
      <c r="X29" s="143"/>
      <c r="AD29" s="76"/>
      <c r="AE29" s="76"/>
      <c r="AF29" s="76"/>
      <c r="AG29" s="76"/>
      <c r="AH29" s="76"/>
      <c r="AI29" s="76"/>
      <c r="AJ29" s="76"/>
    </row>
    <row r="30" spans="8:36" ht="13.5">
      <c r="H30" s="144"/>
      <c r="I30" s="144"/>
      <c r="J30" s="144"/>
      <c r="K30" s="144"/>
      <c r="AD30" s="76"/>
      <c r="AE30" s="76"/>
      <c r="AF30" s="76"/>
      <c r="AG30" s="76"/>
      <c r="AH30" s="76"/>
      <c r="AI30" s="76"/>
      <c r="AJ30" s="76"/>
    </row>
    <row r="31" spans="8:36" ht="13.5">
      <c r="H31" s="144"/>
      <c r="I31" s="144"/>
      <c r="J31" s="144"/>
      <c r="K31" s="144"/>
      <c r="AD31" s="76"/>
      <c r="AE31" s="76"/>
      <c r="AF31" s="76"/>
      <c r="AG31" s="76"/>
      <c r="AH31" s="76"/>
      <c r="AI31" s="76"/>
      <c r="AJ31" s="76"/>
    </row>
    <row r="32" spans="30:36" ht="13.5">
      <c r="AD32" s="76"/>
      <c r="AE32" s="76"/>
      <c r="AF32" s="76"/>
      <c r="AG32" s="76"/>
      <c r="AH32" s="76"/>
      <c r="AI32" s="76"/>
      <c r="AJ32" s="76"/>
    </row>
    <row r="33" spans="3:36" s="3" customFormat="1" ht="21">
      <c r="C33" s="134" t="s">
        <v>14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8"/>
      <c r="AD33" s="77"/>
      <c r="AE33" s="77"/>
      <c r="AF33" s="77"/>
      <c r="AG33" s="77"/>
      <c r="AH33" s="77"/>
      <c r="AI33" s="77"/>
      <c r="AJ33" s="77"/>
    </row>
    <row r="34" spans="30:36" ht="13.5">
      <c r="AD34" s="76"/>
      <c r="AE34" s="76"/>
      <c r="AF34" s="76"/>
      <c r="AG34" s="76"/>
      <c r="AH34" s="76"/>
      <c r="AI34" s="76"/>
      <c r="AJ34" s="76"/>
    </row>
    <row r="35" spans="2:36" ht="15" customHeight="1">
      <c r="B35" s="10"/>
      <c r="C35" s="11"/>
      <c r="D35" s="131" t="s">
        <v>214</v>
      </c>
      <c r="E35" s="132"/>
      <c r="F35" s="132"/>
      <c r="G35" s="132"/>
      <c r="H35" s="133"/>
      <c r="I35" s="63" t="s">
        <v>91</v>
      </c>
      <c r="J35" s="64"/>
      <c r="K35" s="64"/>
      <c r="L35" s="64"/>
      <c r="M35" s="65"/>
      <c r="N35" s="63" t="s">
        <v>92</v>
      </c>
      <c r="O35" s="64"/>
      <c r="P35" s="64"/>
      <c r="Q35" s="64"/>
      <c r="R35" s="65"/>
      <c r="S35" s="63" t="s">
        <v>93</v>
      </c>
      <c r="T35" s="64"/>
      <c r="U35" s="64"/>
      <c r="V35" s="64"/>
      <c r="W35" s="65"/>
      <c r="X35" s="63" t="s">
        <v>64</v>
      </c>
      <c r="Y35" s="64"/>
      <c r="Z35" s="65"/>
      <c r="AA35" s="63" t="s">
        <v>65</v>
      </c>
      <c r="AB35" s="65"/>
      <c r="AD35" s="76"/>
      <c r="AE35" s="76"/>
      <c r="AF35" s="76"/>
      <c r="AG35" s="76"/>
      <c r="AH35" s="76"/>
      <c r="AI35" s="76"/>
      <c r="AJ35" s="76"/>
    </row>
    <row r="36" spans="2:36" ht="15" customHeight="1">
      <c r="B36" s="116" t="s">
        <v>212</v>
      </c>
      <c r="C36" s="119" t="s">
        <v>213</v>
      </c>
      <c r="D36" s="122"/>
      <c r="E36" s="123"/>
      <c r="F36" s="123"/>
      <c r="G36" s="123"/>
      <c r="H36" s="124"/>
      <c r="I36" s="20" t="str">
        <f>IF(I37="","",IF(I37&gt;M37,"○","×"))</f>
        <v>×</v>
      </c>
      <c r="J36" s="23">
        <v>0</v>
      </c>
      <c r="K36" s="18" t="s">
        <v>85</v>
      </c>
      <c r="L36" s="23">
        <v>21</v>
      </c>
      <c r="M36" s="13"/>
      <c r="N36" s="20" t="str">
        <f>IF(N37="","",IF(N37&gt;R37,"○","×"))</f>
        <v>×</v>
      </c>
      <c r="O36" s="23">
        <v>0</v>
      </c>
      <c r="P36" s="18" t="s">
        <v>85</v>
      </c>
      <c r="Q36" s="23">
        <v>21</v>
      </c>
      <c r="R36" s="13"/>
      <c r="S36" s="20" t="str">
        <f>IF(S37="","",IF(S37&gt;W37,"○","×"))</f>
        <v>×</v>
      </c>
      <c r="T36" s="23">
        <v>0</v>
      </c>
      <c r="U36" s="18" t="s">
        <v>85</v>
      </c>
      <c r="V36" s="23">
        <v>21</v>
      </c>
      <c r="W36" s="13"/>
      <c r="X36" s="61">
        <f>IF(I36="","",COUNTIF(I36:W36,"○"))</f>
        <v>0</v>
      </c>
      <c r="Y36" s="97" t="s">
        <v>67</v>
      </c>
      <c r="Z36" s="100">
        <f>IF(I36="","",COUNTIF(I36:W36,"×"))</f>
        <v>3</v>
      </c>
      <c r="AA36" s="61">
        <f>IF(AD37="","",RANK(AD37,AD36:AD47))</f>
        <v>4</v>
      </c>
      <c r="AB36" s="100"/>
      <c r="AD36" s="76"/>
      <c r="AE36" s="76">
        <f>IF(J36="","",IF(J36&gt;L36,1,0))</f>
        <v>0</v>
      </c>
      <c r="AF36" s="76">
        <f>IF(J36="","",IF(J36&lt;L36,1,0))</f>
        <v>1</v>
      </c>
      <c r="AG36" s="76">
        <f>IF(O36="","",IF(O36&gt;Q36,1,0))</f>
        <v>0</v>
      </c>
      <c r="AH36" s="76">
        <f>IF(O36="","",IF(O36&lt;Q36,1,0))</f>
        <v>1</v>
      </c>
      <c r="AI36" s="76">
        <f>IF(T36="","",IF(T36&gt;V36,1,0))</f>
        <v>0</v>
      </c>
      <c r="AJ36" s="76">
        <f>IF(T36="","",IF(T36&lt;V36,1,0))</f>
        <v>1</v>
      </c>
    </row>
    <row r="37" spans="2:36" ht="15" customHeight="1">
      <c r="B37" s="117"/>
      <c r="C37" s="120"/>
      <c r="D37" s="125"/>
      <c r="E37" s="126"/>
      <c r="F37" s="126"/>
      <c r="G37" s="126"/>
      <c r="H37" s="127"/>
      <c r="I37" s="105">
        <f>IF(J36="","",SUM(AE36:AE38))</f>
        <v>0</v>
      </c>
      <c r="J37" s="15">
        <v>0</v>
      </c>
      <c r="K37" s="18" t="s">
        <v>85</v>
      </c>
      <c r="L37" s="15">
        <v>21</v>
      </c>
      <c r="M37" s="103">
        <f>IF(J36="","",SUM(AF36:AF38))</f>
        <v>2</v>
      </c>
      <c r="N37" s="105">
        <f>IF(O36="","",SUM(AG36:AG38))</f>
        <v>0</v>
      </c>
      <c r="O37" s="15">
        <v>0</v>
      </c>
      <c r="P37" s="18" t="s">
        <v>85</v>
      </c>
      <c r="Q37" s="15">
        <v>21</v>
      </c>
      <c r="R37" s="103">
        <f>IF(O36="","",SUM(AH36:AH38))</f>
        <v>2</v>
      </c>
      <c r="S37" s="105">
        <f>IF(T36="","",SUM(AI36:AI38))</f>
        <v>0</v>
      </c>
      <c r="T37" s="15">
        <v>0</v>
      </c>
      <c r="U37" s="18" t="s">
        <v>85</v>
      </c>
      <c r="V37" s="15">
        <v>21</v>
      </c>
      <c r="W37" s="103">
        <f>IF(T36="","",SUM(AJ36:AJ38))</f>
        <v>2</v>
      </c>
      <c r="X37" s="92"/>
      <c r="Y37" s="98"/>
      <c r="Z37" s="101"/>
      <c r="AA37" s="92"/>
      <c r="AB37" s="101"/>
      <c r="AD37" s="76">
        <f>IF(X36="","",X36*1000+(S37+I37+N37)*100+((S37+I37+N37)-(W37+M37+R37))*10+((SUM(T36:T38)+SUM(J36:J38)+SUM(O36:O38))-(SUM(V36:V38)+SUM(L36:L38)+SUM(Q36:Q38))))</f>
        <v>-186</v>
      </c>
      <c r="AE37" s="76">
        <f>IF(J37="","",IF(J37&gt;L37,1,0))</f>
        <v>0</v>
      </c>
      <c r="AF37" s="76">
        <f>IF(J37="","",IF(J37&lt;L37,1,0))</f>
        <v>1</v>
      </c>
      <c r="AG37" s="76">
        <f>IF(O37="","",IF(O37&gt;Q37,1,0))</f>
        <v>0</v>
      </c>
      <c r="AH37" s="76">
        <f>IF(O37="","",IF(O37&lt;Q37,1,0))</f>
        <v>1</v>
      </c>
      <c r="AI37" s="76">
        <f>IF(T37="","",IF(T37&gt;V37,1,0))</f>
        <v>0</v>
      </c>
      <c r="AJ37" s="76">
        <f>IF(T37="","",IF(T37&lt;V37,1,0))</f>
        <v>1</v>
      </c>
    </row>
    <row r="38" spans="2:36" ht="15" customHeight="1">
      <c r="B38" s="118"/>
      <c r="C38" s="121"/>
      <c r="D38" s="128"/>
      <c r="E38" s="129"/>
      <c r="F38" s="129"/>
      <c r="G38" s="129"/>
      <c r="H38" s="130"/>
      <c r="I38" s="106"/>
      <c r="J38" s="12"/>
      <c r="K38" s="18" t="s">
        <v>85</v>
      </c>
      <c r="L38" s="12"/>
      <c r="M38" s="104"/>
      <c r="N38" s="106"/>
      <c r="O38" s="12"/>
      <c r="P38" s="30" t="s">
        <v>85</v>
      </c>
      <c r="Q38" s="12"/>
      <c r="R38" s="104"/>
      <c r="S38" s="106"/>
      <c r="T38" s="12"/>
      <c r="U38" s="18" t="s">
        <v>85</v>
      </c>
      <c r="V38" s="12"/>
      <c r="W38" s="104"/>
      <c r="X38" s="93"/>
      <c r="Y38" s="99"/>
      <c r="Z38" s="102"/>
      <c r="AA38" s="93"/>
      <c r="AB38" s="102"/>
      <c r="AD38" s="76"/>
      <c r="AE38" s="76">
        <f>IF(J38="","",IF(J38&gt;L38,1,0))</f>
      </c>
      <c r="AF38" s="76">
        <f>IF(J38="","",IF(J38&lt;L38,1,0))</f>
      </c>
      <c r="AG38" s="76">
        <f>IF(O38="","",IF(O38&gt;Q38,1,0))</f>
      </c>
      <c r="AH38" s="76">
        <f>IF(O38="","",IF(O38&lt;Q38,1,0))</f>
      </c>
      <c r="AI38" s="76">
        <f>IF(T38="","",IF(T38&gt;V38,1,0))</f>
      </c>
      <c r="AJ38" s="76">
        <f>IF(T38="","",IF(T38&lt;V38,1,0))</f>
      </c>
    </row>
    <row r="39" spans="2:36" ht="15" customHeight="1">
      <c r="B39" s="61" t="s">
        <v>87</v>
      </c>
      <c r="C39" s="62" t="s">
        <v>72</v>
      </c>
      <c r="D39" s="34" t="str">
        <f>IF(D40="","",IF(D40&gt;H40,"○","×"))</f>
        <v>○</v>
      </c>
      <c r="E39" s="21">
        <f>IF(L36="","",L36)</f>
        <v>21</v>
      </c>
      <c r="F39" s="18" t="s">
        <v>86</v>
      </c>
      <c r="G39" s="21">
        <f>IF(J36="","",J36)</f>
        <v>0</v>
      </c>
      <c r="H39" s="35"/>
      <c r="I39" s="107"/>
      <c r="J39" s="108"/>
      <c r="K39" s="108"/>
      <c r="L39" s="108"/>
      <c r="M39" s="109"/>
      <c r="N39" s="34" t="str">
        <f>IF(N40="","",IF(N40&gt;R40,"○","×"))</f>
        <v>×</v>
      </c>
      <c r="O39" s="15">
        <v>22</v>
      </c>
      <c r="P39" s="18" t="s">
        <v>86</v>
      </c>
      <c r="Q39" s="15">
        <v>24</v>
      </c>
      <c r="R39" s="35"/>
      <c r="S39" s="34" t="str">
        <f>IF(S40="","",IF(S40&gt;W40,"○","×"))</f>
        <v>×</v>
      </c>
      <c r="T39" s="15">
        <v>3</v>
      </c>
      <c r="U39" s="27" t="s">
        <v>86</v>
      </c>
      <c r="V39" s="15">
        <v>21</v>
      </c>
      <c r="W39" s="35"/>
      <c r="X39" s="61">
        <f>IF(D39="","",COUNTIF(D39:W41,"○"))</f>
        <v>1</v>
      </c>
      <c r="Y39" s="97" t="s">
        <v>67</v>
      </c>
      <c r="Z39" s="100">
        <f>IF(D39="","",COUNTIF(D39:W41,"×"))</f>
        <v>2</v>
      </c>
      <c r="AA39" s="61">
        <f>IF(AD40="","",RANK(AD40,AD36:AD47))</f>
        <v>3</v>
      </c>
      <c r="AB39" s="100"/>
      <c r="AD39" s="76"/>
      <c r="AE39" s="76">
        <f>IF(O39="","",IF(O39&gt;Q39,1,0))</f>
        <v>0</v>
      </c>
      <c r="AF39" s="76">
        <f>IF(O39="","",IF(O39&lt;Q39,1,0))</f>
        <v>1</v>
      </c>
      <c r="AG39" s="76">
        <f>IF(T39="","",IF(T39&gt;V39,1,0))</f>
        <v>0</v>
      </c>
      <c r="AH39" s="76">
        <f>IF(T39="","",IF(T39&lt;V39,1,0))</f>
        <v>1</v>
      </c>
      <c r="AI39" s="76"/>
      <c r="AJ39" s="76"/>
    </row>
    <row r="40" spans="2:36" ht="15" customHeight="1">
      <c r="B40" s="92"/>
      <c r="C40" s="94"/>
      <c r="D40" s="85">
        <f>M37</f>
        <v>2</v>
      </c>
      <c r="E40" s="21">
        <f>IF(L37="","",L37)</f>
        <v>21</v>
      </c>
      <c r="F40" s="18" t="s">
        <v>86</v>
      </c>
      <c r="G40" s="21">
        <f>IF(J37="","",J37)</f>
        <v>0</v>
      </c>
      <c r="H40" s="103">
        <f>I37</f>
        <v>0</v>
      </c>
      <c r="I40" s="110"/>
      <c r="J40" s="111"/>
      <c r="K40" s="111"/>
      <c r="L40" s="111"/>
      <c r="M40" s="112"/>
      <c r="N40" s="105">
        <f>IF(O39="","",SUM(AE39:AE41))</f>
        <v>0</v>
      </c>
      <c r="O40" s="15">
        <v>18</v>
      </c>
      <c r="P40" s="18" t="s">
        <v>86</v>
      </c>
      <c r="Q40" s="15">
        <v>21</v>
      </c>
      <c r="R40" s="103">
        <f>IF(O39="","",SUM(AF39:AF41))</f>
        <v>2</v>
      </c>
      <c r="S40" s="105">
        <f>IF(T39="","",SUM(AG39:AG41))</f>
        <v>0</v>
      </c>
      <c r="T40" s="15">
        <v>9</v>
      </c>
      <c r="U40" s="18" t="s">
        <v>86</v>
      </c>
      <c r="V40" s="15">
        <v>21</v>
      </c>
      <c r="W40" s="103">
        <f>IF(T39="","",SUM(AH39:AH41))</f>
        <v>2</v>
      </c>
      <c r="X40" s="92"/>
      <c r="Y40" s="98"/>
      <c r="Z40" s="101"/>
      <c r="AA40" s="92"/>
      <c r="AB40" s="101"/>
      <c r="AD40" s="76">
        <f>IF(X39="","",X39*1000+(D40+S40+N40)*100+((D40+S40+N40)-(H40+W40+R40))*10+((SUM(E39:E41)+SUM(T39:T41)+SUM(O39:O41))-(SUM(G39:G41)+SUM(V39:V41)+SUM(Q39:Q41))))</f>
        <v>1187</v>
      </c>
      <c r="AE40" s="76">
        <f>IF(O40="","",IF(O40&gt;Q40,1,0))</f>
        <v>0</v>
      </c>
      <c r="AF40" s="76">
        <f>IF(O40="","",IF(O40&lt;Q40,1,0))</f>
        <v>1</v>
      </c>
      <c r="AG40" s="76">
        <f>IF(T40="","",IF(T40&gt;V40,1,0))</f>
        <v>0</v>
      </c>
      <c r="AH40" s="76">
        <f>IF(T40="","",IF(T40&lt;V40,1,0))</f>
        <v>1</v>
      </c>
      <c r="AI40" s="76"/>
      <c r="AJ40" s="76"/>
    </row>
    <row r="41" spans="2:36" ht="15" customHeight="1">
      <c r="B41" s="93"/>
      <c r="C41" s="95"/>
      <c r="D41" s="86"/>
      <c r="E41" s="21">
        <f>IF(L38="","",L38)</f>
      </c>
      <c r="F41" s="18" t="s">
        <v>86</v>
      </c>
      <c r="G41" s="21">
        <f>IF(J38="","",J38)</f>
      </c>
      <c r="H41" s="104"/>
      <c r="I41" s="113"/>
      <c r="J41" s="114"/>
      <c r="K41" s="114"/>
      <c r="L41" s="114"/>
      <c r="M41" s="115"/>
      <c r="N41" s="106"/>
      <c r="O41" s="12"/>
      <c r="P41" s="18" t="s">
        <v>86</v>
      </c>
      <c r="Q41" s="12"/>
      <c r="R41" s="104"/>
      <c r="S41" s="106"/>
      <c r="T41" s="12"/>
      <c r="U41" s="18" t="s">
        <v>86</v>
      </c>
      <c r="V41" s="12"/>
      <c r="W41" s="104"/>
      <c r="X41" s="93"/>
      <c r="Y41" s="99"/>
      <c r="Z41" s="102"/>
      <c r="AA41" s="93"/>
      <c r="AB41" s="102"/>
      <c r="AD41" s="76"/>
      <c r="AE41" s="76">
        <f>IF(O41="","",IF(O41&gt;Q41,1,0))</f>
      </c>
      <c r="AF41" s="76">
        <f>IF(O41="","",IF(O41&lt;Q41,1,0))</f>
      </c>
      <c r="AG41" s="76">
        <f>IF(T41="","",IF(T41&gt;V41,1,0))</f>
      </c>
      <c r="AH41" s="76">
        <f>IF(T41="","",IF(T41&lt;V41,1,0))</f>
      </c>
      <c r="AI41" s="76"/>
      <c r="AJ41" s="76"/>
    </row>
    <row r="42" spans="2:36" ht="15" customHeight="1">
      <c r="B42" s="61" t="s">
        <v>88</v>
      </c>
      <c r="C42" s="62" t="s">
        <v>73</v>
      </c>
      <c r="D42" s="34" t="str">
        <f>IF(D43="","",IF(D43&gt;H43,"○","×"))</f>
        <v>○</v>
      </c>
      <c r="E42" s="17">
        <f>IF(Q36="","",Q36)</f>
        <v>21</v>
      </c>
      <c r="F42" s="27" t="s">
        <v>86</v>
      </c>
      <c r="G42" s="17">
        <f>IF(O36="","",O36)</f>
        <v>0</v>
      </c>
      <c r="H42" s="35"/>
      <c r="I42" s="34" t="str">
        <f>IF(I43="","",IF(I43&gt;M43,"○","×"))</f>
        <v>○</v>
      </c>
      <c r="J42" s="15">
        <f>IF(Q39="","",Q39)</f>
        <v>24</v>
      </c>
      <c r="K42" s="18" t="s">
        <v>86</v>
      </c>
      <c r="L42" s="15">
        <f>IF(O39="","",O39)</f>
        <v>22</v>
      </c>
      <c r="M42" s="35"/>
      <c r="N42" s="107"/>
      <c r="O42" s="108"/>
      <c r="P42" s="108"/>
      <c r="Q42" s="108"/>
      <c r="R42" s="109"/>
      <c r="S42" s="34" t="str">
        <f>IF(S43="","",IF(S43&gt;W43,"○","×"))</f>
        <v>×</v>
      </c>
      <c r="T42" s="15">
        <v>11</v>
      </c>
      <c r="U42" s="27" t="s">
        <v>86</v>
      </c>
      <c r="V42" s="15">
        <v>21</v>
      </c>
      <c r="W42" s="35"/>
      <c r="X42" s="61">
        <f>IF(D42="","",COUNTIF(D42:W44,"○"))</f>
        <v>2</v>
      </c>
      <c r="Y42" s="97" t="s">
        <v>67</v>
      </c>
      <c r="Z42" s="100">
        <f>IF(D42="","",COUNTIF(D42:W44,"×"))</f>
        <v>1</v>
      </c>
      <c r="AA42" s="61">
        <f>IF(AD43="","",RANK(AD43,AD36:AD47))</f>
        <v>2</v>
      </c>
      <c r="AB42" s="100"/>
      <c r="AD42" s="76"/>
      <c r="AE42" s="76">
        <f>IF(T42="","",IF(T42&gt;V42,1,0))</f>
        <v>0</v>
      </c>
      <c r="AF42" s="76">
        <f>IF(T42="","",IF(T42&lt;V42,1,0))</f>
        <v>1</v>
      </c>
      <c r="AG42" s="76"/>
      <c r="AH42" s="76"/>
      <c r="AI42" s="76"/>
      <c r="AJ42" s="76"/>
    </row>
    <row r="43" spans="2:36" ht="15" customHeight="1">
      <c r="B43" s="92"/>
      <c r="C43" s="94"/>
      <c r="D43" s="85">
        <f>R37</f>
        <v>2</v>
      </c>
      <c r="E43" s="21">
        <f>IF(Q37="","",Q37)</f>
        <v>21</v>
      </c>
      <c r="F43" s="18" t="s">
        <v>86</v>
      </c>
      <c r="G43" s="21">
        <f>IF(O37="","",O37)</f>
        <v>0</v>
      </c>
      <c r="H43" s="101">
        <f>N37</f>
        <v>0</v>
      </c>
      <c r="I43" s="105">
        <f>R40</f>
        <v>2</v>
      </c>
      <c r="J43" s="15">
        <f>IF(Q40="","",Q40)</f>
        <v>21</v>
      </c>
      <c r="K43" s="18" t="s">
        <v>86</v>
      </c>
      <c r="L43" s="15">
        <f>IF(O40="","",O40)</f>
        <v>18</v>
      </c>
      <c r="M43" s="103">
        <f>N40</f>
        <v>0</v>
      </c>
      <c r="N43" s="110"/>
      <c r="O43" s="111"/>
      <c r="P43" s="111"/>
      <c r="Q43" s="111"/>
      <c r="R43" s="112"/>
      <c r="S43" s="105">
        <f>IF(T42="","",SUM(AE42:AE44))</f>
        <v>0</v>
      </c>
      <c r="T43" s="15">
        <v>12</v>
      </c>
      <c r="U43" s="18" t="s">
        <v>86</v>
      </c>
      <c r="V43" s="15">
        <v>21</v>
      </c>
      <c r="W43" s="103">
        <f>IF(T42="","",SUM(AF42:AF44))</f>
        <v>2</v>
      </c>
      <c r="X43" s="92"/>
      <c r="Y43" s="98"/>
      <c r="Z43" s="101"/>
      <c r="AA43" s="92"/>
      <c r="AB43" s="101"/>
      <c r="AD43" s="76">
        <f>IF(X42="","",X42*1000+(D43+I43+S43)*100+((D43+I43+S43)-(H43+M43+W43))*10+((SUM(E42:E44)+SUM(J42:J44)+SUM(T42:T44))-(SUM(G42:G44)+SUM(L42:L44)+SUM(V42:V44))))</f>
        <v>2448</v>
      </c>
      <c r="AE43" s="76">
        <f>IF(T43="","",IF(T43&gt;V43,1,0))</f>
        <v>0</v>
      </c>
      <c r="AF43" s="76">
        <f>IF(T43="","",IF(T43&lt;V43,1,0))</f>
        <v>1</v>
      </c>
      <c r="AG43" s="76"/>
      <c r="AH43" s="76"/>
      <c r="AI43" s="76"/>
      <c r="AJ43" s="76"/>
    </row>
    <row r="44" spans="2:36" ht="15" customHeight="1">
      <c r="B44" s="93"/>
      <c r="C44" s="95"/>
      <c r="D44" s="86"/>
      <c r="E44" s="24">
        <f>IF(Q38="","",Q38)</f>
      </c>
      <c r="F44" s="18" t="s">
        <v>86</v>
      </c>
      <c r="G44" s="21">
        <f>IF(O38="","",O38)</f>
      </c>
      <c r="H44" s="102"/>
      <c r="I44" s="106"/>
      <c r="J44" s="12">
        <f>IF(Q41="","",Q41)</f>
      </c>
      <c r="K44" s="18" t="s">
        <v>86</v>
      </c>
      <c r="L44" s="12">
        <f>IF(O41="","",O41)</f>
      </c>
      <c r="M44" s="104"/>
      <c r="N44" s="113"/>
      <c r="O44" s="114"/>
      <c r="P44" s="114"/>
      <c r="Q44" s="114"/>
      <c r="R44" s="115"/>
      <c r="S44" s="106"/>
      <c r="T44" s="12"/>
      <c r="U44" s="30" t="s">
        <v>86</v>
      </c>
      <c r="V44" s="12"/>
      <c r="W44" s="104"/>
      <c r="X44" s="93"/>
      <c r="Y44" s="99"/>
      <c r="Z44" s="102"/>
      <c r="AA44" s="93"/>
      <c r="AB44" s="102"/>
      <c r="AD44" s="76"/>
      <c r="AE44" s="76">
        <f>IF(T44="","",IF(T44&gt;V44,1,0))</f>
      </c>
      <c r="AF44" s="76">
        <f>IF(T44="","",IF(T44&lt;V44,1,0))</f>
      </c>
      <c r="AG44" s="76"/>
      <c r="AH44" s="76"/>
      <c r="AI44" s="76"/>
      <c r="AJ44" s="76"/>
    </row>
    <row r="45" spans="2:36" ht="15" customHeight="1">
      <c r="B45" s="61" t="s">
        <v>89</v>
      </c>
      <c r="C45" s="62" t="s">
        <v>90</v>
      </c>
      <c r="D45" s="34" t="str">
        <f>IF(D46="","",IF(D46&gt;H46,"○","×"))</f>
        <v>○</v>
      </c>
      <c r="E45" s="21">
        <f>IF(V36="","",V36)</f>
        <v>21</v>
      </c>
      <c r="F45" s="27" t="s">
        <v>86</v>
      </c>
      <c r="G45" s="17">
        <f>IF(T36="","",T36)</f>
        <v>0</v>
      </c>
      <c r="H45" s="35"/>
      <c r="I45" s="34" t="str">
        <f>IF(I46="","",IF(I46&gt;M46,"○","×"))</f>
        <v>○</v>
      </c>
      <c r="J45" s="15">
        <f>IF(V39="","",V39)</f>
        <v>21</v>
      </c>
      <c r="K45" s="27" t="s">
        <v>86</v>
      </c>
      <c r="L45" s="15">
        <f>IF(T39="","",T39)</f>
        <v>3</v>
      </c>
      <c r="M45" s="35"/>
      <c r="N45" s="34" t="str">
        <f>IF(N46="","",IF(N46&gt;R46,"○","×"))</f>
        <v>○</v>
      </c>
      <c r="O45" s="15">
        <f>IF(V42="","",V42)</f>
        <v>21</v>
      </c>
      <c r="P45" s="18" t="s">
        <v>86</v>
      </c>
      <c r="Q45" s="15">
        <f>IF(T42="","",T42)</f>
        <v>11</v>
      </c>
      <c r="R45" s="35"/>
      <c r="S45" s="107"/>
      <c r="T45" s="108"/>
      <c r="U45" s="108"/>
      <c r="V45" s="108"/>
      <c r="W45" s="109"/>
      <c r="X45" s="61">
        <f>IF(D45="","",COUNTIF(D45:R45,"○"))</f>
        <v>3</v>
      </c>
      <c r="Y45" s="97" t="s">
        <v>67</v>
      </c>
      <c r="Z45" s="100">
        <f>IF(D45="","",COUNTIF(D45:R45,"×"))</f>
        <v>0</v>
      </c>
      <c r="AA45" s="61">
        <f>IF(AD46="","",RANK(AD46,AD36:AD47))</f>
        <v>1</v>
      </c>
      <c r="AB45" s="100"/>
      <c r="AD45" s="76"/>
      <c r="AE45" s="76"/>
      <c r="AF45" s="76"/>
      <c r="AG45" s="76"/>
      <c r="AH45" s="76"/>
      <c r="AI45" s="76"/>
      <c r="AJ45" s="76"/>
    </row>
    <row r="46" spans="2:36" ht="15" customHeight="1">
      <c r="B46" s="92"/>
      <c r="C46" s="94"/>
      <c r="D46" s="85">
        <f>W37</f>
        <v>2</v>
      </c>
      <c r="E46" s="21">
        <f>IF(V37="","",V37)</f>
        <v>21</v>
      </c>
      <c r="F46" s="18" t="s">
        <v>86</v>
      </c>
      <c r="G46" s="21">
        <f>IF(T37="","",T37)</f>
        <v>0</v>
      </c>
      <c r="H46" s="103">
        <f>S37</f>
        <v>0</v>
      </c>
      <c r="I46" s="105">
        <f>W40</f>
        <v>2</v>
      </c>
      <c r="J46" s="15">
        <f>IF(V40="","",V40)</f>
        <v>21</v>
      </c>
      <c r="K46" s="18" t="s">
        <v>86</v>
      </c>
      <c r="L46" s="15">
        <f>IF(T40="","",T40)</f>
        <v>9</v>
      </c>
      <c r="M46" s="103">
        <f>S40</f>
        <v>0</v>
      </c>
      <c r="N46" s="105">
        <f>W43</f>
        <v>2</v>
      </c>
      <c r="O46" s="15">
        <f>IF(V43="","",V43)</f>
        <v>21</v>
      </c>
      <c r="P46" s="18" t="s">
        <v>86</v>
      </c>
      <c r="Q46" s="15">
        <f>IF(T43="","",T43)</f>
        <v>12</v>
      </c>
      <c r="R46" s="103">
        <f>S43</f>
        <v>0</v>
      </c>
      <c r="S46" s="110"/>
      <c r="T46" s="111"/>
      <c r="U46" s="111"/>
      <c r="V46" s="111"/>
      <c r="W46" s="112"/>
      <c r="X46" s="92"/>
      <c r="Y46" s="98"/>
      <c r="Z46" s="101"/>
      <c r="AA46" s="92"/>
      <c r="AB46" s="101"/>
      <c r="AD46" s="76">
        <f>IF(X45="","",X45*1000+(D46+I46+N46)*100+((D46+I46+N46)-(H46+M46+R46))*10+((SUM(E45:E47)+SUM(J45:J47)+SUM(O45:O47))-(SUM(G45:G47)+SUM(L45:L47)+SUM(Q45:Q47))))</f>
        <v>3751</v>
      </c>
      <c r="AE46" s="76"/>
      <c r="AF46" s="76"/>
      <c r="AG46" s="76"/>
      <c r="AH46" s="76"/>
      <c r="AI46" s="76"/>
      <c r="AJ46" s="76"/>
    </row>
    <row r="47" spans="2:36" s="31" customFormat="1" ht="15" customHeight="1">
      <c r="B47" s="93"/>
      <c r="C47" s="95"/>
      <c r="D47" s="86"/>
      <c r="E47" s="24">
        <f>IF(V38="","",V38)</f>
      </c>
      <c r="F47" s="18" t="s">
        <v>86</v>
      </c>
      <c r="G47" s="21">
        <f>IF(T38="","",T38)</f>
      </c>
      <c r="H47" s="104"/>
      <c r="I47" s="106"/>
      <c r="J47" s="15">
        <f>IF(V41="","",V41)</f>
      </c>
      <c r="K47" s="30" t="s">
        <v>86</v>
      </c>
      <c r="L47" s="15">
        <f>IF(T41="","",T41)</f>
      </c>
      <c r="M47" s="104"/>
      <c r="N47" s="106"/>
      <c r="O47" s="12">
        <f>IF(V44="","",V44)</f>
      </c>
      <c r="P47" s="18" t="s">
        <v>86</v>
      </c>
      <c r="Q47" s="15">
        <f>IF(T44="","",T44)</f>
      </c>
      <c r="R47" s="104"/>
      <c r="S47" s="113"/>
      <c r="T47" s="114"/>
      <c r="U47" s="114"/>
      <c r="V47" s="114"/>
      <c r="W47" s="115"/>
      <c r="X47" s="93"/>
      <c r="Y47" s="99"/>
      <c r="Z47" s="102"/>
      <c r="AA47" s="93"/>
      <c r="AB47" s="102"/>
      <c r="AC47"/>
      <c r="AD47" s="76"/>
      <c r="AE47" s="76"/>
      <c r="AF47" s="76"/>
      <c r="AG47" s="76"/>
      <c r="AH47" s="76"/>
      <c r="AI47" s="76"/>
      <c r="AJ47" s="76"/>
    </row>
    <row r="48" spans="2:36" s="31" customFormat="1" ht="15" customHeight="1">
      <c r="B48" s="36"/>
      <c r="C48" s="36"/>
      <c r="D48" s="37"/>
      <c r="E48" s="33"/>
      <c r="F48" s="33"/>
      <c r="G48" s="33"/>
      <c r="H48" s="37"/>
      <c r="I48" s="37"/>
      <c r="J48" s="33"/>
      <c r="K48" s="33"/>
      <c r="L48" s="33"/>
      <c r="M48" s="37"/>
      <c r="N48" s="37"/>
      <c r="O48" s="37"/>
      <c r="P48" s="33"/>
      <c r="Q48" s="33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76"/>
      <c r="AE48" s="76"/>
      <c r="AF48" s="76"/>
      <c r="AG48" s="76"/>
      <c r="AH48" s="76"/>
      <c r="AI48" s="76"/>
      <c r="AJ48" s="76"/>
    </row>
    <row r="49" spans="30:36" ht="13.5">
      <c r="AD49" s="76"/>
      <c r="AE49" s="76"/>
      <c r="AF49" s="76"/>
      <c r="AG49" s="76"/>
      <c r="AH49" s="76"/>
      <c r="AI49" s="76"/>
      <c r="AJ49" s="76"/>
    </row>
    <row r="50" spans="3:36" s="4" customFormat="1" ht="22.5" customHeight="1">
      <c r="C50" s="135" t="s">
        <v>15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7"/>
      <c r="AD50" s="78"/>
      <c r="AE50" s="78"/>
      <c r="AF50" s="78"/>
      <c r="AG50" s="78"/>
      <c r="AH50" s="78"/>
      <c r="AI50" s="78"/>
      <c r="AJ50" s="78"/>
    </row>
    <row r="51" spans="30:36" ht="13.5">
      <c r="AD51" s="76"/>
      <c r="AE51" s="76"/>
      <c r="AF51" s="76"/>
      <c r="AG51" s="76"/>
      <c r="AH51" s="76"/>
      <c r="AI51" s="76"/>
      <c r="AJ51" s="76"/>
    </row>
    <row r="52" spans="2:36" ht="15" customHeight="1">
      <c r="B52" s="10" t="s">
        <v>94</v>
      </c>
      <c r="C52" s="11"/>
      <c r="D52" s="63" t="s">
        <v>103</v>
      </c>
      <c r="E52" s="64"/>
      <c r="F52" s="64"/>
      <c r="G52" s="64"/>
      <c r="H52" s="65"/>
      <c r="I52" s="63" t="s">
        <v>104</v>
      </c>
      <c r="J52" s="64"/>
      <c r="K52" s="64"/>
      <c r="L52" s="64"/>
      <c r="M52" s="65"/>
      <c r="N52" s="63" t="s">
        <v>105</v>
      </c>
      <c r="O52" s="64"/>
      <c r="P52" s="64"/>
      <c r="Q52" s="64"/>
      <c r="R52" s="65"/>
      <c r="S52" s="63" t="s">
        <v>106</v>
      </c>
      <c r="T52" s="64"/>
      <c r="U52" s="64"/>
      <c r="V52" s="64"/>
      <c r="W52" s="65"/>
      <c r="X52" s="63" t="s">
        <v>64</v>
      </c>
      <c r="Y52" s="64"/>
      <c r="Z52" s="65"/>
      <c r="AA52" s="63" t="s">
        <v>65</v>
      </c>
      <c r="AB52" s="65"/>
      <c r="AD52" s="76"/>
      <c r="AE52" s="76"/>
      <c r="AF52" s="76"/>
      <c r="AG52" s="76"/>
      <c r="AH52" s="76"/>
      <c r="AI52" s="76"/>
      <c r="AJ52" s="76"/>
    </row>
    <row r="53" spans="2:36" ht="15" customHeight="1">
      <c r="B53" s="61" t="s">
        <v>97</v>
      </c>
      <c r="C53" s="62" t="s">
        <v>101</v>
      </c>
      <c r="D53" s="122"/>
      <c r="E53" s="123"/>
      <c r="F53" s="123"/>
      <c r="G53" s="123"/>
      <c r="H53" s="124"/>
      <c r="I53" s="20" t="str">
        <f>IF(I54="","",IF(I54&gt;M54,"○","×"))</f>
        <v>○</v>
      </c>
      <c r="J53" s="23">
        <v>21</v>
      </c>
      <c r="K53" s="18" t="s">
        <v>86</v>
      </c>
      <c r="L53" s="23">
        <v>5</v>
      </c>
      <c r="M53" s="13"/>
      <c r="N53" s="20" t="str">
        <f>IF(N54="","",IF(N54&gt;R54,"○","×"))</f>
        <v>○</v>
      </c>
      <c r="O53" s="23">
        <v>21</v>
      </c>
      <c r="P53" s="18" t="s">
        <v>95</v>
      </c>
      <c r="Q53" s="23">
        <v>4</v>
      </c>
      <c r="R53" s="13"/>
      <c r="S53" s="20" t="str">
        <f>IF(S54="","",IF(S54&gt;W54,"○","×"))</f>
        <v>○</v>
      </c>
      <c r="T53" s="23">
        <v>21</v>
      </c>
      <c r="U53" s="18" t="s">
        <v>96</v>
      </c>
      <c r="V53" s="23">
        <v>6</v>
      </c>
      <c r="W53" s="13"/>
      <c r="X53" s="61">
        <f>IF(I53="","",COUNTIF(I53:W53,"○"))</f>
        <v>3</v>
      </c>
      <c r="Y53" s="97" t="s">
        <v>67</v>
      </c>
      <c r="Z53" s="100">
        <f>IF(I53="","",COUNTIF(I53:W53,"×"))</f>
        <v>0</v>
      </c>
      <c r="AA53" s="61">
        <f>IF(AD54="","",RANK(AD54,AD53:AD64))</f>
        <v>1</v>
      </c>
      <c r="AB53" s="100"/>
      <c r="AD53" s="76"/>
      <c r="AE53" s="76">
        <f>IF(J53="","",IF(J53&gt;L53,1,0))</f>
        <v>1</v>
      </c>
      <c r="AF53" s="76">
        <f>IF(J53="","",IF(J53&lt;L53,1,0))</f>
        <v>0</v>
      </c>
      <c r="AG53" s="76">
        <f>IF(O53="","",IF(O53&gt;Q53,1,0))</f>
        <v>1</v>
      </c>
      <c r="AH53" s="76">
        <f>IF(O53="","",IF(O53&lt;Q53,1,0))</f>
        <v>0</v>
      </c>
      <c r="AI53" s="76">
        <f>IF(T53="","",IF(T53&gt;V53,1,0))</f>
        <v>1</v>
      </c>
      <c r="AJ53" s="76">
        <f>IF(T53="","",IF(T53&lt;V53,1,0))</f>
        <v>0</v>
      </c>
    </row>
    <row r="54" spans="2:36" ht="15" customHeight="1">
      <c r="B54" s="92"/>
      <c r="C54" s="94"/>
      <c r="D54" s="125"/>
      <c r="E54" s="126"/>
      <c r="F54" s="126"/>
      <c r="G54" s="126"/>
      <c r="H54" s="127"/>
      <c r="I54" s="105">
        <f>IF(J53="","",SUM(AE53:AE55))</f>
        <v>2</v>
      </c>
      <c r="J54" s="15">
        <v>21</v>
      </c>
      <c r="K54" s="18" t="s">
        <v>95</v>
      </c>
      <c r="L54" s="15">
        <v>2</v>
      </c>
      <c r="M54" s="103">
        <f>IF(J53="","",SUM(AF53:AF55))</f>
        <v>0</v>
      </c>
      <c r="N54" s="105">
        <f>IF(O53="","",SUM(AG53:AG55))</f>
        <v>2</v>
      </c>
      <c r="O54" s="15">
        <v>21</v>
      </c>
      <c r="P54" s="18" t="s">
        <v>95</v>
      </c>
      <c r="Q54" s="15">
        <v>9</v>
      </c>
      <c r="R54" s="103">
        <f>IF(O53="","",SUM(AH53:AH55))</f>
        <v>0</v>
      </c>
      <c r="S54" s="105">
        <f>IF(T53="","",SUM(AI53:AI55))</f>
        <v>2</v>
      </c>
      <c r="T54" s="15">
        <v>21</v>
      </c>
      <c r="U54" s="18" t="s">
        <v>95</v>
      </c>
      <c r="V54" s="15">
        <v>9</v>
      </c>
      <c r="W54" s="103">
        <f>IF(T53="","",SUM(AJ53:AJ55))</f>
        <v>0</v>
      </c>
      <c r="X54" s="92"/>
      <c r="Y54" s="98"/>
      <c r="Z54" s="101"/>
      <c r="AA54" s="92"/>
      <c r="AB54" s="101"/>
      <c r="AD54" s="76">
        <f>IF(X53="","",X53*1000+(S54+I54+N54)*100+((S54+I54+N54)-(W54+M54+R54))*10+((SUM(T53:T55)+SUM(J53:J55)+SUM(O53:O55))-(SUM(V53:V55)+SUM(L53:L55)+SUM(Q53:Q55))))</f>
        <v>3751</v>
      </c>
      <c r="AE54" s="76">
        <f>IF(J54="","",IF(J54&gt;L54,1,0))</f>
        <v>1</v>
      </c>
      <c r="AF54" s="76">
        <f>IF(J54="","",IF(J54&lt;L54,1,0))</f>
        <v>0</v>
      </c>
      <c r="AG54" s="76">
        <f>IF(O54="","",IF(O54&gt;Q54,1,0))</f>
        <v>1</v>
      </c>
      <c r="AH54" s="76">
        <f>IF(O54="","",IF(O54&lt;Q54,1,0))</f>
        <v>0</v>
      </c>
      <c r="AI54" s="76">
        <f>IF(T54="","",IF(T54&gt;V54,1,0))</f>
        <v>1</v>
      </c>
      <c r="AJ54" s="76">
        <f>IF(T54="","",IF(T54&lt;V54,1,0))</f>
        <v>0</v>
      </c>
    </row>
    <row r="55" spans="2:36" ht="15" customHeight="1">
      <c r="B55" s="93"/>
      <c r="C55" s="95"/>
      <c r="D55" s="128"/>
      <c r="E55" s="129"/>
      <c r="F55" s="129"/>
      <c r="G55" s="129"/>
      <c r="H55" s="130"/>
      <c r="I55" s="106"/>
      <c r="J55" s="12"/>
      <c r="K55" s="18" t="s">
        <v>86</v>
      </c>
      <c r="L55" s="12"/>
      <c r="M55" s="104"/>
      <c r="N55" s="106"/>
      <c r="O55" s="12"/>
      <c r="P55" s="30" t="s">
        <v>86</v>
      </c>
      <c r="Q55" s="12"/>
      <c r="R55" s="104"/>
      <c r="S55" s="106"/>
      <c r="T55" s="12"/>
      <c r="U55" s="18" t="s">
        <v>86</v>
      </c>
      <c r="V55" s="12"/>
      <c r="W55" s="104"/>
      <c r="X55" s="93"/>
      <c r="Y55" s="99"/>
      <c r="Z55" s="102"/>
      <c r="AA55" s="93"/>
      <c r="AB55" s="102"/>
      <c r="AD55" s="76"/>
      <c r="AE55" s="76">
        <f>IF(J55="","",IF(J55&gt;L55,1,0))</f>
      </c>
      <c r="AF55" s="76">
        <f>IF(J55="","",IF(J55&lt;L55,1,0))</f>
      </c>
      <c r="AG55" s="76">
        <f>IF(O55="","",IF(O55&gt;Q55,1,0))</f>
      </c>
      <c r="AH55" s="76">
        <f>IF(O55="","",IF(O55&lt;Q55,1,0))</f>
      </c>
      <c r="AI55" s="76">
        <f>IF(T55="","",IF(T55&gt;V55,1,0))</f>
      </c>
      <c r="AJ55" s="76">
        <f>IF(T55="","",IF(T55&lt;V55,1,0))</f>
      </c>
    </row>
    <row r="56" spans="2:36" ht="15" customHeight="1">
      <c r="B56" s="61" t="s">
        <v>98</v>
      </c>
      <c r="C56" s="62" t="s">
        <v>73</v>
      </c>
      <c r="D56" s="34" t="str">
        <f>IF(D57="","",IF(D57&gt;H57,"○","×"))</f>
        <v>×</v>
      </c>
      <c r="E56" s="21">
        <f>IF(L53="","",L53)</f>
        <v>5</v>
      </c>
      <c r="F56" s="18" t="s">
        <v>86</v>
      </c>
      <c r="G56" s="21">
        <f>IF(J53="","",J53)</f>
        <v>21</v>
      </c>
      <c r="H56" s="35"/>
      <c r="I56" s="107"/>
      <c r="J56" s="108"/>
      <c r="K56" s="108"/>
      <c r="L56" s="108"/>
      <c r="M56" s="109"/>
      <c r="N56" s="34" t="str">
        <f>IF(N57="","",IF(N57&gt;R57,"○","×"))</f>
        <v>×</v>
      </c>
      <c r="O56" s="15">
        <v>19</v>
      </c>
      <c r="P56" s="18" t="s">
        <v>86</v>
      </c>
      <c r="Q56" s="15">
        <v>21</v>
      </c>
      <c r="R56" s="35"/>
      <c r="S56" s="34" t="str">
        <f>IF(S57="","",IF(S57&gt;W57,"○","×"))</f>
        <v>×</v>
      </c>
      <c r="T56" s="15">
        <v>21</v>
      </c>
      <c r="U56" s="27" t="s">
        <v>95</v>
      </c>
      <c r="V56" s="15">
        <v>19</v>
      </c>
      <c r="W56" s="35"/>
      <c r="X56" s="61">
        <f>IF(D56="","",COUNTIF(D56:W58,"○"))</f>
        <v>0</v>
      </c>
      <c r="Y56" s="97" t="s">
        <v>67</v>
      </c>
      <c r="Z56" s="100">
        <f>IF(D56="","",COUNTIF(D56:W58,"×"))</f>
        <v>3</v>
      </c>
      <c r="AA56" s="61">
        <f>IF(AD57="","",RANK(AD57,AD53:AD64))</f>
        <v>4</v>
      </c>
      <c r="AB56" s="100"/>
      <c r="AD56" s="76"/>
      <c r="AE56" s="76">
        <f>IF(O56="","",IF(O56&gt;Q56,1,0))</f>
        <v>0</v>
      </c>
      <c r="AF56" s="76">
        <f>IF(O56="","",IF(O56&lt;Q56,1,0))</f>
        <v>1</v>
      </c>
      <c r="AG56" s="76">
        <f>IF(T56="","",IF(T56&gt;V56,1,0))</f>
        <v>1</v>
      </c>
      <c r="AH56" s="76">
        <f>IF(T56="","",IF(T56&lt;V56,1,0))</f>
        <v>0</v>
      </c>
      <c r="AI56" s="76"/>
      <c r="AJ56" s="76"/>
    </row>
    <row r="57" spans="2:36" ht="15" customHeight="1">
      <c r="B57" s="92"/>
      <c r="C57" s="94"/>
      <c r="D57" s="85">
        <f>M54</f>
        <v>0</v>
      </c>
      <c r="E57" s="21">
        <f>IF(L54="","",L54)</f>
        <v>2</v>
      </c>
      <c r="F57" s="18" t="s">
        <v>86</v>
      </c>
      <c r="G57" s="21">
        <f>IF(J54="","",J54)</f>
        <v>21</v>
      </c>
      <c r="H57" s="103">
        <f>I54</f>
        <v>2</v>
      </c>
      <c r="I57" s="110"/>
      <c r="J57" s="111"/>
      <c r="K57" s="111"/>
      <c r="L57" s="111"/>
      <c r="M57" s="112"/>
      <c r="N57" s="105">
        <f>IF(O56="","",SUM(AE56:AE58))</f>
        <v>0</v>
      </c>
      <c r="O57" s="15">
        <v>19</v>
      </c>
      <c r="P57" s="18" t="s">
        <v>86</v>
      </c>
      <c r="Q57" s="15">
        <v>21</v>
      </c>
      <c r="R57" s="103">
        <f>IF(O56="","",SUM(AF56:AF58))</f>
        <v>2</v>
      </c>
      <c r="S57" s="105">
        <f>IF(T56="","",SUM(AG56:AG58))</f>
        <v>1</v>
      </c>
      <c r="T57" s="15">
        <v>18</v>
      </c>
      <c r="U57" s="18" t="s">
        <v>86</v>
      </c>
      <c r="V57" s="15">
        <v>21</v>
      </c>
      <c r="W57" s="103">
        <f>IF(T56="","",SUM(AH56:AH58))</f>
        <v>2</v>
      </c>
      <c r="X57" s="92"/>
      <c r="Y57" s="98"/>
      <c r="Z57" s="101"/>
      <c r="AA57" s="92"/>
      <c r="AB57" s="101"/>
      <c r="AD57" s="76">
        <f>IF(X56="","",X56*1000+(D57+S57+N57)*100+((D57+S57+N57)-(H57+W57+R57))*10+((SUM(E56:E58)+SUM(T56:T58)+SUM(O56:O58))-(SUM(G56:G58)+SUM(V56:V58)+SUM(Q56:Q58))))</f>
        <v>6</v>
      </c>
      <c r="AE57" s="76">
        <f>IF(O57="","",IF(O57&gt;Q57,1,0))</f>
        <v>0</v>
      </c>
      <c r="AF57" s="76">
        <f>IF(O57="","",IF(O57&lt;Q57,1,0))</f>
        <v>1</v>
      </c>
      <c r="AG57" s="76">
        <f>IF(T57="","",IF(T57&gt;V57,1,0))</f>
        <v>0</v>
      </c>
      <c r="AH57" s="76">
        <f>IF(T57="","",IF(T57&lt;V57,1,0))</f>
        <v>1</v>
      </c>
      <c r="AI57" s="76"/>
      <c r="AJ57" s="76"/>
    </row>
    <row r="58" spans="2:36" ht="15" customHeight="1">
      <c r="B58" s="93"/>
      <c r="C58" s="95"/>
      <c r="D58" s="86"/>
      <c r="E58" s="21">
        <f>IF(L55="","",L55)</f>
      </c>
      <c r="F58" s="18" t="s">
        <v>86</v>
      </c>
      <c r="G58" s="21">
        <f>IF(J55="","",J55)</f>
      </c>
      <c r="H58" s="104"/>
      <c r="I58" s="113"/>
      <c r="J58" s="114"/>
      <c r="K58" s="114"/>
      <c r="L58" s="114"/>
      <c r="M58" s="115"/>
      <c r="N58" s="106"/>
      <c r="O58" s="12"/>
      <c r="P58" s="18" t="s">
        <v>86</v>
      </c>
      <c r="Q58" s="12"/>
      <c r="R58" s="104"/>
      <c r="S58" s="106"/>
      <c r="T58" s="12">
        <v>17</v>
      </c>
      <c r="U58" s="18" t="s">
        <v>86</v>
      </c>
      <c r="V58" s="12">
        <v>21</v>
      </c>
      <c r="W58" s="104"/>
      <c r="X58" s="93"/>
      <c r="Y58" s="99"/>
      <c r="Z58" s="102"/>
      <c r="AA58" s="93"/>
      <c r="AB58" s="102"/>
      <c r="AD58" s="76"/>
      <c r="AE58" s="76">
        <f>IF(O58="","",IF(O58&gt;Q58,1,0))</f>
      </c>
      <c r="AF58" s="76">
        <f>IF(O58="","",IF(O58&lt;Q58,1,0))</f>
      </c>
      <c r="AG58" s="76">
        <f>IF(T58="","",IF(T58&gt;V58,1,0))</f>
        <v>0</v>
      </c>
      <c r="AH58" s="76">
        <f>IF(T58="","",IF(T58&lt;V58,1,0))</f>
        <v>1</v>
      </c>
      <c r="AI58" s="76"/>
      <c r="AJ58" s="76"/>
    </row>
    <row r="59" spans="2:36" ht="15" customHeight="1">
      <c r="B59" s="61" t="s">
        <v>99</v>
      </c>
      <c r="C59" s="62" t="s">
        <v>102</v>
      </c>
      <c r="D59" s="34" t="str">
        <f>IF(D60="","",IF(D60&gt;H60,"○","×"))</f>
        <v>×</v>
      </c>
      <c r="E59" s="17">
        <f>IF(Q53="","",Q53)</f>
        <v>4</v>
      </c>
      <c r="F59" s="27" t="s">
        <v>86</v>
      </c>
      <c r="G59" s="17">
        <f>IF(O53="","",O53)</f>
        <v>21</v>
      </c>
      <c r="H59" s="35"/>
      <c r="I59" s="34" t="str">
        <f>IF(I60="","",IF(I60&gt;M60,"○","×"))</f>
        <v>○</v>
      </c>
      <c r="J59" s="15">
        <f>IF(Q56="","",Q56)</f>
        <v>21</v>
      </c>
      <c r="K59" s="18" t="s">
        <v>86</v>
      </c>
      <c r="L59" s="15">
        <f>IF(O56="","",O56)</f>
        <v>19</v>
      </c>
      <c r="M59" s="35"/>
      <c r="N59" s="107"/>
      <c r="O59" s="108"/>
      <c r="P59" s="108"/>
      <c r="Q59" s="108"/>
      <c r="R59" s="109"/>
      <c r="S59" s="34" t="str">
        <f>IF(S60="","",IF(S60&gt;W60,"○","×"))</f>
        <v>○</v>
      </c>
      <c r="T59" s="15">
        <v>21</v>
      </c>
      <c r="U59" s="27" t="s">
        <v>86</v>
      </c>
      <c r="V59" s="15">
        <v>8</v>
      </c>
      <c r="W59" s="35"/>
      <c r="X59" s="61">
        <f>IF(D59="","",COUNTIF(D59:W61,"○"))</f>
        <v>2</v>
      </c>
      <c r="Y59" s="97" t="s">
        <v>67</v>
      </c>
      <c r="Z59" s="100">
        <f>IF(D59="","",COUNTIF(D59:W61,"×"))</f>
        <v>1</v>
      </c>
      <c r="AA59" s="61">
        <f>IF(AD60="","",RANK(AD60,AD53:AD64))</f>
        <v>2</v>
      </c>
      <c r="AB59" s="100"/>
      <c r="AD59" s="76"/>
      <c r="AE59" s="76">
        <f>IF(T59="","",IF(T59&gt;V59,1,0))</f>
        <v>1</v>
      </c>
      <c r="AF59" s="76">
        <f>IF(T59="","",IF(T59&lt;V59,1,0))</f>
        <v>0</v>
      </c>
      <c r="AG59" s="76"/>
      <c r="AH59" s="76"/>
      <c r="AI59" s="76"/>
      <c r="AJ59" s="76"/>
    </row>
    <row r="60" spans="2:36" ht="15" customHeight="1">
      <c r="B60" s="92"/>
      <c r="C60" s="94"/>
      <c r="D60" s="85">
        <f>R54</f>
        <v>0</v>
      </c>
      <c r="E60" s="21">
        <f>IF(Q54="","",Q54)</f>
        <v>9</v>
      </c>
      <c r="F60" s="18" t="s">
        <v>86</v>
      </c>
      <c r="G60" s="21">
        <f>IF(O54="","",O54)</f>
        <v>21</v>
      </c>
      <c r="H60" s="103">
        <f>N54</f>
        <v>2</v>
      </c>
      <c r="I60" s="105">
        <f>R57</f>
        <v>2</v>
      </c>
      <c r="J60" s="15">
        <f>IF(Q57="","",Q57)</f>
        <v>21</v>
      </c>
      <c r="K60" s="18" t="s">
        <v>86</v>
      </c>
      <c r="L60" s="15">
        <f>IF(O57="","",O57)</f>
        <v>19</v>
      </c>
      <c r="M60" s="103">
        <f>N57</f>
        <v>0</v>
      </c>
      <c r="N60" s="110"/>
      <c r="O60" s="111"/>
      <c r="P60" s="111"/>
      <c r="Q60" s="111"/>
      <c r="R60" s="112"/>
      <c r="S60" s="105">
        <f>IF(T59="","",SUM(AE59:AE61))</f>
        <v>2</v>
      </c>
      <c r="T60" s="15">
        <v>21</v>
      </c>
      <c r="U60" s="18" t="s">
        <v>86</v>
      </c>
      <c r="V60" s="15">
        <v>17</v>
      </c>
      <c r="W60" s="103">
        <f>IF(T59="","",SUM(AF59:AF61))</f>
        <v>0</v>
      </c>
      <c r="X60" s="92"/>
      <c r="Y60" s="98"/>
      <c r="Z60" s="101"/>
      <c r="AA60" s="92"/>
      <c r="AB60" s="101"/>
      <c r="AD60" s="76">
        <f>IF(X59="","",X59*1000+(D60+I60+S60)*100+((D60+I60+S60)-(H60+M60+W60))*10+((SUM(E59:E61)+SUM(J59:J61)+SUM(T59:T61))-(SUM(G59:G61)+SUM(L59:L61)+SUM(V59:V61))))</f>
        <v>2412</v>
      </c>
      <c r="AE60" s="76">
        <f>IF(T60="","",IF(T60&gt;V60,1,0))</f>
        <v>1</v>
      </c>
      <c r="AF60" s="76">
        <f>IF(T60="","",IF(T60&lt;V60,1,0))</f>
        <v>0</v>
      </c>
      <c r="AG60" s="76"/>
      <c r="AH60" s="76"/>
      <c r="AI60" s="76"/>
      <c r="AJ60" s="76"/>
    </row>
    <row r="61" spans="2:36" ht="15" customHeight="1">
      <c r="B61" s="93"/>
      <c r="C61" s="95"/>
      <c r="D61" s="86"/>
      <c r="E61" s="24">
        <f>IF(Q55="","",Q55)</f>
      </c>
      <c r="F61" s="18" t="s">
        <v>86</v>
      </c>
      <c r="G61" s="21">
        <f>IF(O55="","",O55)</f>
      </c>
      <c r="H61" s="104"/>
      <c r="I61" s="106"/>
      <c r="J61" s="12">
        <f>IF(Q58="","",Q58)</f>
      </c>
      <c r="K61" s="18" t="s">
        <v>86</v>
      </c>
      <c r="L61" s="12">
        <f>IF(O58="","",O58)</f>
      </c>
      <c r="M61" s="104"/>
      <c r="N61" s="113"/>
      <c r="O61" s="114"/>
      <c r="P61" s="114"/>
      <c r="Q61" s="114"/>
      <c r="R61" s="115"/>
      <c r="S61" s="106"/>
      <c r="T61" s="12"/>
      <c r="U61" s="30" t="s">
        <v>86</v>
      </c>
      <c r="V61" s="12"/>
      <c r="W61" s="104"/>
      <c r="X61" s="93"/>
      <c r="Y61" s="99"/>
      <c r="Z61" s="102"/>
      <c r="AA61" s="93"/>
      <c r="AB61" s="102"/>
      <c r="AD61" s="76"/>
      <c r="AE61" s="76">
        <f>IF(T61="","",IF(T61&gt;V61,1,0))</f>
      </c>
      <c r="AF61" s="76">
        <f>IF(T61="","",IF(T61&lt;V61,1,0))</f>
      </c>
      <c r="AG61" s="76"/>
      <c r="AH61" s="76"/>
      <c r="AI61" s="76"/>
      <c r="AJ61" s="76"/>
    </row>
    <row r="62" spans="2:36" ht="15" customHeight="1">
      <c r="B62" s="61" t="s">
        <v>100</v>
      </c>
      <c r="C62" s="62" t="s">
        <v>72</v>
      </c>
      <c r="D62" s="34" t="str">
        <f>IF(D63="","",IF(D63&gt;H63,"○","×"))</f>
        <v>×</v>
      </c>
      <c r="E62" s="21">
        <f>IF(V53="","",V53)</f>
        <v>6</v>
      </c>
      <c r="F62" s="27" t="s">
        <v>86</v>
      </c>
      <c r="G62" s="17">
        <f>IF(T53="","",T53)</f>
        <v>21</v>
      </c>
      <c r="H62" s="35"/>
      <c r="I62" s="34" t="str">
        <f>IF(I63="","",IF(I63&gt;M63,"○","×"))</f>
        <v>○</v>
      </c>
      <c r="J62" s="15">
        <f>IF(V56="","",V56)</f>
        <v>19</v>
      </c>
      <c r="K62" s="27" t="s">
        <v>86</v>
      </c>
      <c r="L62" s="15">
        <f>IF(T56="","",T56)</f>
        <v>21</v>
      </c>
      <c r="M62" s="35"/>
      <c r="N62" s="34" t="str">
        <f>IF(N63="","",IF(N63&gt;R63,"○","×"))</f>
        <v>×</v>
      </c>
      <c r="O62" s="15">
        <f>IF(V59="","",V59)</f>
        <v>8</v>
      </c>
      <c r="P62" s="18" t="s">
        <v>86</v>
      </c>
      <c r="Q62" s="15">
        <f>IF(T59="","",T59)</f>
        <v>21</v>
      </c>
      <c r="R62" s="35"/>
      <c r="S62" s="107"/>
      <c r="T62" s="108"/>
      <c r="U62" s="108"/>
      <c r="V62" s="108"/>
      <c r="W62" s="109"/>
      <c r="X62" s="61">
        <f>IF(D62="","",COUNTIF(D62:R62,"○"))</f>
        <v>1</v>
      </c>
      <c r="Y62" s="97" t="s">
        <v>67</v>
      </c>
      <c r="Z62" s="100">
        <f>IF(D62="","",COUNTIF(D62:R62,"×"))</f>
        <v>2</v>
      </c>
      <c r="AA62" s="61">
        <f>IF(AD63="","",RANK(AD63,AD53:AD64))</f>
        <v>3</v>
      </c>
      <c r="AB62" s="100"/>
      <c r="AD62" s="76"/>
      <c r="AE62" s="76"/>
      <c r="AF62" s="76"/>
      <c r="AG62" s="76"/>
      <c r="AH62" s="76"/>
      <c r="AI62" s="76"/>
      <c r="AJ62" s="76"/>
    </row>
    <row r="63" spans="2:36" ht="15" customHeight="1">
      <c r="B63" s="92"/>
      <c r="C63" s="94"/>
      <c r="D63" s="85">
        <f>W54</f>
        <v>0</v>
      </c>
      <c r="E63" s="21">
        <f>IF(V54="","",V54)</f>
        <v>9</v>
      </c>
      <c r="F63" s="18" t="s">
        <v>86</v>
      </c>
      <c r="G63" s="21">
        <f>IF(T54="","",T54)</f>
        <v>21</v>
      </c>
      <c r="H63" s="103">
        <f>S54</f>
        <v>2</v>
      </c>
      <c r="I63" s="105">
        <f>W57</f>
        <v>2</v>
      </c>
      <c r="J63" s="15">
        <f>IF(V57="","",V57)</f>
        <v>21</v>
      </c>
      <c r="K63" s="18" t="s">
        <v>86</v>
      </c>
      <c r="L63" s="15">
        <f>IF(T57="","",T57)</f>
        <v>18</v>
      </c>
      <c r="M63" s="103">
        <f>S57</f>
        <v>1</v>
      </c>
      <c r="N63" s="105">
        <f>W60</f>
        <v>0</v>
      </c>
      <c r="O63" s="15">
        <f>IF(V60="","",V60)</f>
        <v>17</v>
      </c>
      <c r="P63" s="18" t="s">
        <v>86</v>
      </c>
      <c r="Q63" s="15">
        <f>IF(T60="","",T60)</f>
        <v>21</v>
      </c>
      <c r="R63" s="103">
        <f>S60</f>
        <v>2</v>
      </c>
      <c r="S63" s="110"/>
      <c r="T63" s="111"/>
      <c r="U63" s="111"/>
      <c r="V63" s="111"/>
      <c r="W63" s="112"/>
      <c r="X63" s="92"/>
      <c r="Y63" s="98"/>
      <c r="Z63" s="101"/>
      <c r="AA63" s="92"/>
      <c r="AB63" s="101"/>
      <c r="AD63" s="76">
        <f>IF(X62="","",X62*1000+(D63+I63+N63)*100+((D63+I63+N63)-(H63+M63+R63))*10+((SUM(E62:E64)+SUM(J62:J64)+SUM(O62:O64))-(SUM(G62:G64)+SUM(L62:L64)+SUM(Q62:Q64))))</f>
        <v>1131</v>
      </c>
      <c r="AE63" s="76"/>
      <c r="AF63" s="76"/>
      <c r="AG63" s="76"/>
      <c r="AH63" s="76"/>
      <c r="AI63" s="76"/>
      <c r="AJ63" s="76"/>
    </row>
    <row r="64" spans="2:36" s="31" customFormat="1" ht="15" customHeight="1">
      <c r="B64" s="93"/>
      <c r="C64" s="95"/>
      <c r="D64" s="86"/>
      <c r="E64" s="24">
        <f>IF(V55="","",V55)</f>
      </c>
      <c r="F64" s="18" t="s">
        <v>86</v>
      </c>
      <c r="G64" s="21">
        <f>IF(T55="","",T55)</f>
      </c>
      <c r="H64" s="104"/>
      <c r="I64" s="106"/>
      <c r="J64" s="15">
        <f>IF(V58="","",V58)</f>
        <v>21</v>
      </c>
      <c r="K64" s="30" t="s">
        <v>86</v>
      </c>
      <c r="L64" s="15">
        <f>IF(T58="","",T58)</f>
        <v>17</v>
      </c>
      <c r="M64" s="104"/>
      <c r="N64" s="106"/>
      <c r="O64" s="12">
        <f>IF(V61="","",V61)</f>
      </c>
      <c r="P64" s="18" t="s">
        <v>86</v>
      </c>
      <c r="Q64" s="15">
        <f>IF(T61="","",T61)</f>
      </c>
      <c r="R64" s="104"/>
      <c r="S64" s="113"/>
      <c r="T64" s="114"/>
      <c r="U64" s="114"/>
      <c r="V64" s="114"/>
      <c r="W64" s="115"/>
      <c r="X64" s="93"/>
      <c r="Y64" s="99"/>
      <c r="Z64" s="102"/>
      <c r="AA64" s="93"/>
      <c r="AB64" s="102"/>
      <c r="AC64"/>
      <c r="AD64" s="76"/>
      <c r="AE64" s="76"/>
      <c r="AF64" s="76"/>
      <c r="AG64" s="76"/>
      <c r="AH64" s="76"/>
      <c r="AI64" s="76"/>
      <c r="AJ64" s="76"/>
    </row>
    <row r="65" spans="2:36" s="31" customFormat="1" ht="15" customHeight="1">
      <c r="B65" s="36"/>
      <c r="C65" s="36"/>
      <c r="D65" s="37"/>
      <c r="E65" s="33"/>
      <c r="F65" s="33"/>
      <c r="G65" s="33"/>
      <c r="H65" s="37"/>
      <c r="I65" s="37"/>
      <c r="J65" s="33"/>
      <c r="K65" s="33"/>
      <c r="L65" s="33"/>
      <c r="M65" s="37"/>
      <c r="N65" s="37"/>
      <c r="O65" s="37"/>
      <c r="P65" s="33"/>
      <c r="Q65" s="33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76"/>
      <c r="AE65" s="76"/>
      <c r="AF65" s="76"/>
      <c r="AG65" s="76"/>
      <c r="AH65" s="76"/>
      <c r="AI65" s="76"/>
      <c r="AJ65" s="76"/>
    </row>
    <row r="66" spans="2:36" ht="15" customHeight="1">
      <c r="B66" s="10" t="s">
        <v>63</v>
      </c>
      <c r="C66" s="11"/>
      <c r="D66" s="63" t="s">
        <v>103</v>
      </c>
      <c r="E66" s="64"/>
      <c r="F66" s="64"/>
      <c r="G66" s="64"/>
      <c r="H66" s="65"/>
      <c r="I66" s="63" t="s">
        <v>105</v>
      </c>
      <c r="J66" s="64"/>
      <c r="K66" s="64"/>
      <c r="L66" s="64"/>
      <c r="M66" s="65"/>
      <c r="N66" s="63" t="s">
        <v>112</v>
      </c>
      <c r="O66" s="64"/>
      <c r="P66" s="64"/>
      <c r="Q66" s="64"/>
      <c r="R66" s="65"/>
      <c r="S66" s="63" t="s">
        <v>113</v>
      </c>
      <c r="T66" s="64"/>
      <c r="U66" s="64"/>
      <c r="V66" s="64"/>
      <c r="W66" s="65"/>
      <c r="X66" s="63" t="s">
        <v>64</v>
      </c>
      <c r="Y66" s="64"/>
      <c r="Z66" s="65"/>
      <c r="AA66" s="63" t="s">
        <v>65</v>
      </c>
      <c r="AB66" s="65"/>
      <c r="AD66" s="76"/>
      <c r="AE66" s="76"/>
      <c r="AF66" s="76"/>
      <c r="AG66" s="76"/>
      <c r="AH66" s="76"/>
      <c r="AI66" s="76"/>
      <c r="AJ66" s="76"/>
    </row>
    <row r="67" spans="2:36" ht="15" customHeight="1">
      <c r="B67" s="61" t="s">
        <v>107</v>
      </c>
      <c r="C67" s="62" t="s">
        <v>111</v>
      </c>
      <c r="D67" s="122"/>
      <c r="E67" s="123"/>
      <c r="F67" s="123"/>
      <c r="G67" s="123"/>
      <c r="H67" s="124"/>
      <c r="I67" s="20" t="str">
        <f>IF(I68="","",IF(I68&gt;M68,"○","×"))</f>
        <v>○</v>
      </c>
      <c r="J67" s="23">
        <v>21</v>
      </c>
      <c r="K67" s="18" t="s">
        <v>86</v>
      </c>
      <c r="L67" s="23">
        <v>14</v>
      </c>
      <c r="M67" s="13"/>
      <c r="N67" s="20" t="str">
        <f>IF(N68="","",IF(N68&gt;R68,"○","×"))</f>
        <v>○</v>
      </c>
      <c r="O67" s="23">
        <v>21</v>
      </c>
      <c r="P67" s="18" t="s">
        <v>86</v>
      </c>
      <c r="Q67" s="23">
        <v>18</v>
      </c>
      <c r="R67" s="13"/>
      <c r="S67" s="20" t="str">
        <f>IF(S68="","",IF(S68&gt;W68,"○","×"))</f>
        <v>○</v>
      </c>
      <c r="T67" s="23">
        <v>21</v>
      </c>
      <c r="U67" s="18" t="s">
        <v>86</v>
      </c>
      <c r="V67" s="23">
        <v>10</v>
      </c>
      <c r="W67" s="13"/>
      <c r="X67" s="61">
        <f>IF(I67="","",COUNTIF(I67:W67,"○"))</f>
        <v>3</v>
      </c>
      <c r="Y67" s="97" t="s">
        <v>67</v>
      </c>
      <c r="Z67" s="100">
        <f>IF(I67="","",COUNTIF(I67:W67,"×"))</f>
        <v>0</v>
      </c>
      <c r="AA67" s="61">
        <f>IF(AD68="","",RANK(AD68,AD67:AD78))</f>
        <v>1</v>
      </c>
      <c r="AB67" s="100"/>
      <c r="AD67" s="76"/>
      <c r="AE67" s="76">
        <f>IF(J67="","",IF(J67&gt;L67,1,0))</f>
        <v>1</v>
      </c>
      <c r="AF67" s="76">
        <f>IF(J67="","",IF(J67&lt;L67,1,0))</f>
        <v>0</v>
      </c>
      <c r="AG67" s="76">
        <f>IF(O67="","",IF(O67&gt;Q67,1,0))</f>
        <v>1</v>
      </c>
      <c r="AH67" s="76">
        <f>IF(O67="","",IF(O67&lt;Q67,1,0))</f>
        <v>0</v>
      </c>
      <c r="AI67" s="76">
        <f>IF(T67="","",IF(T67&gt;V67,1,0))</f>
        <v>1</v>
      </c>
      <c r="AJ67" s="76">
        <f>IF(T67="","",IF(T67&lt;V67,1,0))</f>
        <v>0</v>
      </c>
    </row>
    <row r="68" spans="2:36" ht="15" customHeight="1">
      <c r="B68" s="92"/>
      <c r="C68" s="94"/>
      <c r="D68" s="125"/>
      <c r="E68" s="126"/>
      <c r="F68" s="126"/>
      <c r="G68" s="126"/>
      <c r="H68" s="127"/>
      <c r="I68" s="105">
        <f>IF(J67="","",SUM(AE67:AE69))</f>
        <v>2</v>
      </c>
      <c r="J68" s="15">
        <v>21</v>
      </c>
      <c r="K68" s="18" t="s">
        <v>95</v>
      </c>
      <c r="L68" s="15">
        <v>17</v>
      </c>
      <c r="M68" s="103">
        <f>IF(J67="","",SUM(AF67:AF69))</f>
        <v>0</v>
      </c>
      <c r="N68" s="105">
        <f>IF(O67="","",SUM(AG67:AG69))</f>
        <v>2</v>
      </c>
      <c r="O68" s="15">
        <v>21</v>
      </c>
      <c r="P68" s="18" t="s">
        <v>95</v>
      </c>
      <c r="Q68" s="15">
        <v>7</v>
      </c>
      <c r="R68" s="103">
        <f>IF(O67="","",SUM(AH67:AH69))</f>
        <v>0</v>
      </c>
      <c r="S68" s="105">
        <f>IF(T67="","",SUM(AI67:AI69))</f>
        <v>2</v>
      </c>
      <c r="T68" s="15">
        <v>24</v>
      </c>
      <c r="U68" s="18" t="s">
        <v>95</v>
      </c>
      <c r="V68" s="15">
        <v>22</v>
      </c>
      <c r="W68" s="103">
        <f>IF(T67="","",SUM(AJ67:AJ69))</f>
        <v>0</v>
      </c>
      <c r="X68" s="92"/>
      <c r="Y68" s="98"/>
      <c r="Z68" s="101"/>
      <c r="AA68" s="92"/>
      <c r="AB68" s="101"/>
      <c r="AD68" s="76">
        <f>IF(X67="","",X67*1000+(S68+I68+N68)*100+((S68+I68+N68)-(W68+M68+R68))*10+((SUM(T67:T69)+SUM(J67:J69)+SUM(O67:O69))-(SUM(V67:V69)+SUM(L67:L69)+SUM(Q67:Q69))))</f>
        <v>3701</v>
      </c>
      <c r="AE68" s="76">
        <f>IF(J68="","",IF(J68&gt;L68,1,0))</f>
        <v>1</v>
      </c>
      <c r="AF68" s="76">
        <f>IF(J68="","",IF(J68&lt;L68,1,0))</f>
        <v>0</v>
      </c>
      <c r="AG68" s="76">
        <f>IF(O68="","",IF(O68&gt;Q68,1,0))</f>
        <v>1</v>
      </c>
      <c r="AH68" s="76">
        <f>IF(O68="","",IF(O68&lt;Q68,1,0))</f>
        <v>0</v>
      </c>
      <c r="AI68" s="76">
        <f>IF(T68="","",IF(T68&gt;V68,1,0))</f>
        <v>1</v>
      </c>
      <c r="AJ68" s="76">
        <f>IF(T68="","",IF(T68&lt;V68,1,0))</f>
        <v>0</v>
      </c>
    </row>
    <row r="69" spans="2:36" ht="15" customHeight="1">
      <c r="B69" s="93"/>
      <c r="C69" s="95"/>
      <c r="D69" s="128"/>
      <c r="E69" s="129"/>
      <c r="F69" s="129"/>
      <c r="G69" s="129"/>
      <c r="H69" s="130"/>
      <c r="I69" s="106"/>
      <c r="J69" s="12"/>
      <c r="K69" s="18" t="s">
        <v>86</v>
      </c>
      <c r="L69" s="12"/>
      <c r="M69" s="104"/>
      <c r="N69" s="106"/>
      <c r="O69" s="12"/>
      <c r="P69" s="30" t="s">
        <v>86</v>
      </c>
      <c r="Q69" s="12"/>
      <c r="R69" s="104"/>
      <c r="S69" s="106"/>
      <c r="T69" s="12"/>
      <c r="U69" s="18" t="s">
        <v>86</v>
      </c>
      <c r="V69" s="12"/>
      <c r="W69" s="104"/>
      <c r="X69" s="93"/>
      <c r="Y69" s="99"/>
      <c r="Z69" s="102"/>
      <c r="AA69" s="93"/>
      <c r="AB69" s="102"/>
      <c r="AD69" s="76"/>
      <c r="AE69" s="76">
        <f>IF(J69="","",IF(J69&gt;L69,1,0))</f>
      </c>
      <c r="AF69" s="76">
        <f>IF(J69="","",IF(J69&lt;L69,1,0))</f>
      </c>
      <c r="AG69" s="76">
        <f>IF(O69="","",IF(O69&gt;Q69,1,0))</f>
      </c>
      <c r="AH69" s="76">
        <f>IF(O69="","",IF(O69&lt;Q69,1,0))</f>
      </c>
      <c r="AI69" s="76">
        <f>IF(T69="","",IF(T69&gt;V69,1,0))</f>
      </c>
      <c r="AJ69" s="76">
        <f>IF(T69="","",IF(T69&lt;V69,1,0))</f>
      </c>
    </row>
    <row r="70" spans="2:36" ht="15" customHeight="1">
      <c r="B70" s="61" t="s">
        <v>108</v>
      </c>
      <c r="C70" s="62" t="s">
        <v>102</v>
      </c>
      <c r="D70" s="34" t="str">
        <f>IF(D71="","",IF(D71&gt;H71,"○","×"))</f>
        <v>×</v>
      </c>
      <c r="E70" s="21">
        <f>IF(L67="","",L67)</f>
        <v>14</v>
      </c>
      <c r="F70" s="18" t="s">
        <v>86</v>
      </c>
      <c r="G70" s="21">
        <f>IF(J67="","",J67)</f>
        <v>21</v>
      </c>
      <c r="H70" s="35"/>
      <c r="I70" s="107"/>
      <c r="J70" s="108"/>
      <c r="K70" s="108"/>
      <c r="L70" s="108"/>
      <c r="M70" s="109"/>
      <c r="N70" s="34" t="str">
        <f>IF(N71="","",IF(N71&gt;R71,"○","×"))</f>
        <v>○</v>
      </c>
      <c r="O70" s="15">
        <v>19</v>
      </c>
      <c r="P70" s="18" t="s">
        <v>86</v>
      </c>
      <c r="Q70" s="15">
        <v>21</v>
      </c>
      <c r="R70" s="35"/>
      <c r="S70" s="34" t="str">
        <f>IF(S71="","",IF(S71&gt;W71,"○","×"))</f>
        <v>○</v>
      </c>
      <c r="T70" s="15">
        <v>21</v>
      </c>
      <c r="U70" s="27" t="s">
        <v>86</v>
      </c>
      <c r="V70" s="15">
        <v>14</v>
      </c>
      <c r="W70" s="35"/>
      <c r="X70" s="61">
        <f>IF(D70="","",COUNTIF(D70:W72,"○"))</f>
        <v>2</v>
      </c>
      <c r="Y70" s="97" t="s">
        <v>67</v>
      </c>
      <c r="Z70" s="100">
        <f>IF(D70="","",COUNTIF(D70:W72,"×"))</f>
        <v>1</v>
      </c>
      <c r="AA70" s="61">
        <f>IF(AD71="","",RANK(AD71,AD67:AD78))</f>
        <v>2</v>
      </c>
      <c r="AB70" s="100"/>
      <c r="AD70" s="76"/>
      <c r="AE70" s="76">
        <f>IF(O70="","",IF(O70&gt;Q70,1,0))</f>
        <v>0</v>
      </c>
      <c r="AF70" s="76">
        <f>IF(O70="","",IF(O70&lt;Q70,1,0))</f>
        <v>1</v>
      </c>
      <c r="AG70" s="76">
        <f>IF(T70="","",IF(T70&gt;V70,1,0))</f>
        <v>1</v>
      </c>
      <c r="AH70" s="76">
        <f>IF(T70="","",IF(T70&lt;V70,1,0))</f>
        <v>0</v>
      </c>
      <c r="AI70" s="76"/>
      <c r="AJ70" s="76"/>
    </row>
    <row r="71" spans="2:36" ht="15" customHeight="1">
      <c r="B71" s="92"/>
      <c r="C71" s="94"/>
      <c r="D71" s="85">
        <f>M68</f>
        <v>0</v>
      </c>
      <c r="E71" s="21">
        <f>IF(L68="","",L68)</f>
        <v>17</v>
      </c>
      <c r="F71" s="18" t="s">
        <v>86</v>
      </c>
      <c r="G71" s="21">
        <f>IF(J68="","",J68)</f>
        <v>21</v>
      </c>
      <c r="H71" s="103">
        <f>I68</f>
        <v>2</v>
      </c>
      <c r="I71" s="110"/>
      <c r="J71" s="111"/>
      <c r="K71" s="111"/>
      <c r="L71" s="111"/>
      <c r="M71" s="112"/>
      <c r="N71" s="105">
        <f>IF(O70="","",SUM(AE70:AE72))</f>
        <v>2</v>
      </c>
      <c r="O71" s="15">
        <v>21</v>
      </c>
      <c r="P71" s="18" t="s">
        <v>86</v>
      </c>
      <c r="Q71" s="15">
        <v>13</v>
      </c>
      <c r="R71" s="103">
        <f>IF(O70="","",SUM(AF70:AF72))</f>
        <v>1</v>
      </c>
      <c r="S71" s="105">
        <f>IF(T70="","",SUM(AG70:AG72))</f>
        <v>2</v>
      </c>
      <c r="T71" s="15">
        <v>21</v>
      </c>
      <c r="U71" s="18" t="s">
        <v>86</v>
      </c>
      <c r="V71" s="15">
        <v>14</v>
      </c>
      <c r="W71" s="103">
        <f>IF(T70="","",SUM(AH70:AH72))</f>
        <v>0</v>
      </c>
      <c r="X71" s="92"/>
      <c r="Y71" s="98"/>
      <c r="Z71" s="101"/>
      <c r="AA71" s="92"/>
      <c r="AB71" s="101"/>
      <c r="AD71" s="76">
        <f>IF(X70="","",X70*1000+(D71+S71+N71)*100+((D71+S71+N71)-(H71+W71+R71))*10+((SUM(E70:E72)+SUM(T70:T72)+SUM(O70:O72))-(SUM(G70:G72)+SUM(V70:V72)+SUM(Q70:Q72))))</f>
        <v>2423</v>
      </c>
      <c r="AE71" s="76">
        <f>IF(O71="","",IF(O71&gt;Q71,1,0))</f>
        <v>1</v>
      </c>
      <c r="AF71" s="76">
        <f>IF(O71="","",IF(O71&lt;Q71,1,0))</f>
        <v>0</v>
      </c>
      <c r="AG71" s="76">
        <f>IF(T71="","",IF(T71&gt;V71,1,0))</f>
        <v>1</v>
      </c>
      <c r="AH71" s="76">
        <f>IF(T71="","",IF(T71&lt;V71,1,0))</f>
        <v>0</v>
      </c>
      <c r="AI71" s="76"/>
      <c r="AJ71" s="76"/>
    </row>
    <row r="72" spans="2:36" ht="15" customHeight="1">
      <c r="B72" s="93"/>
      <c r="C72" s="95"/>
      <c r="D72" s="86"/>
      <c r="E72" s="21">
        <f>IF(L69="","",L69)</f>
      </c>
      <c r="F72" s="18" t="s">
        <v>86</v>
      </c>
      <c r="G72" s="21">
        <f>IF(J69="","",J69)</f>
      </c>
      <c r="H72" s="104"/>
      <c r="I72" s="113"/>
      <c r="J72" s="114"/>
      <c r="K72" s="114"/>
      <c r="L72" s="114"/>
      <c r="M72" s="115"/>
      <c r="N72" s="106"/>
      <c r="O72" s="12">
        <v>21</v>
      </c>
      <c r="P72" s="18" t="s">
        <v>86</v>
      </c>
      <c r="Q72" s="12">
        <v>17</v>
      </c>
      <c r="R72" s="104"/>
      <c r="S72" s="106"/>
      <c r="T72" s="12"/>
      <c r="U72" s="18" t="s">
        <v>86</v>
      </c>
      <c r="V72" s="12"/>
      <c r="W72" s="104"/>
      <c r="X72" s="93"/>
      <c r="Y72" s="99"/>
      <c r="Z72" s="102"/>
      <c r="AA72" s="93"/>
      <c r="AB72" s="102"/>
      <c r="AD72" s="76"/>
      <c r="AE72" s="76">
        <f>IF(O72="","",IF(O72&gt;Q72,1,0))</f>
        <v>1</v>
      </c>
      <c r="AF72" s="76">
        <f>IF(O72="","",IF(O72&lt;Q72,1,0))</f>
        <v>0</v>
      </c>
      <c r="AG72" s="76">
        <f>IF(T72="","",IF(T72&gt;V72,1,0))</f>
      </c>
      <c r="AH72" s="76">
        <f>IF(T72="","",IF(T72&lt;V72,1,0))</f>
      </c>
      <c r="AI72" s="76"/>
      <c r="AJ72" s="76"/>
    </row>
    <row r="73" spans="2:36" ht="15" customHeight="1">
      <c r="B73" s="61" t="s">
        <v>109</v>
      </c>
      <c r="C73" s="62" t="s">
        <v>72</v>
      </c>
      <c r="D73" s="34" t="str">
        <f>IF(D74="","",IF(D74&gt;H74,"○","×"))</f>
        <v>×</v>
      </c>
      <c r="E73" s="17">
        <f>IF(Q67="","",Q67)</f>
        <v>18</v>
      </c>
      <c r="F73" s="27" t="s">
        <v>86</v>
      </c>
      <c r="G73" s="17">
        <f>IF(O67="","",O67)</f>
        <v>21</v>
      </c>
      <c r="H73" s="35"/>
      <c r="I73" s="34" t="str">
        <f>IF(I74="","",IF(I74&gt;M74,"○","×"))</f>
        <v>×</v>
      </c>
      <c r="J73" s="15">
        <f>IF(Q70="","",Q70)</f>
        <v>21</v>
      </c>
      <c r="K73" s="18" t="s">
        <v>86</v>
      </c>
      <c r="L73" s="15">
        <f>IF(O70="","",O70)</f>
        <v>19</v>
      </c>
      <c r="M73" s="35"/>
      <c r="N73" s="107"/>
      <c r="O73" s="108"/>
      <c r="P73" s="108"/>
      <c r="Q73" s="108"/>
      <c r="R73" s="109"/>
      <c r="S73" s="34" t="str">
        <f>IF(S74="","",IF(S74&gt;W74,"○","×"))</f>
        <v>×</v>
      </c>
      <c r="T73" s="15">
        <v>15</v>
      </c>
      <c r="U73" s="27" t="s">
        <v>86</v>
      </c>
      <c r="V73" s="15">
        <v>21</v>
      </c>
      <c r="W73" s="35"/>
      <c r="X73" s="61">
        <f>IF(D73="","",COUNTIF(D73:W75,"○"))</f>
        <v>0</v>
      </c>
      <c r="Y73" s="97" t="s">
        <v>67</v>
      </c>
      <c r="Z73" s="100">
        <f>IF(D73="","",COUNTIF(D73:W75,"×"))</f>
        <v>3</v>
      </c>
      <c r="AA73" s="61">
        <f>IF(AD74="","",RANK(AD74,AD67:AD78))</f>
        <v>4</v>
      </c>
      <c r="AB73" s="100"/>
      <c r="AD73" s="76"/>
      <c r="AE73" s="76">
        <f>IF(T73="","",IF(T73&gt;V73,1,0))</f>
        <v>0</v>
      </c>
      <c r="AF73" s="76">
        <f>IF(T73="","",IF(T73&lt;V73,1,0))</f>
        <v>1</v>
      </c>
      <c r="AG73" s="76"/>
      <c r="AH73" s="76"/>
      <c r="AI73" s="76"/>
      <c r="AJ73" s="76"/>
    </row>
    <row r="74" spans="2:36" ht="15" customHeight="1">
      <c r="B74" s="92"/>
      <c r="C74" s="94"/>
      <c r="D74" s="85">
        <f>R68</f>
        <v>0</v>
      </c>
      <c r="E74" s="21">
        <f>IF(Q68="","",Q68)</f>
        <v>7</v>
      </c>
      <c r="F74" s="18" t="s">
        <v>86</v>
      </c>
      <c r="G74" s="21">
        <f>IF(O68="","",O68)</f>
        <v>21</v>
      </c>
      <c r="H74" s="101">
        <f>N68</f>
        <v>2</v>
      </c>
      <c r="I74" s="105">
        <f>R71</f>
        <v>1</v>
      </c>
      <c r="J74" s="15">
        <f>IF(Q71="","",Q71)</f>
        <v>13</v>
      </c>
      <c r="K74" s="18" t="s">
        <v>86</v>
      </c>
      <c r="L74" s="15">
        <f>IF(O71="","",O71)</f>
        <v>21</v>
      </c>
      <c r="M74" s="103">
        <f>N71</f>
        <v>2</v>
      </c>
      <c r="N74" s="110"/>
      <c r="O74" s="111"/>
      <c r="P74" s="111"/>
      <c r="Q74" s="111"/>
      <c r="R74" s="112"/>
      <c r="S74" s="105">
        <f>IF(T73="","",SUM(AE73:AE75))</f>
        <v>0</v>
      </c>
      <c r="T74" s="15">
        <v>10</v>
      </c>
      <c r="U74" s="18" t="s">
        <v>86</v>
      </c>
      <c r="V74" s="15">
        <v>21</v>
      </c>
      <c r="W74" s="103">
        <f>IF(T73="","",SUM(AF73:AF75))</f>
        <v>2</v>
      </c>
      <c r="X74" s="92"/>
      <c r="Y74" s="98"/>
      <c r="Z74" s="101"/>
      <c r="AA74" s="92"/>
      <c r="AB74" s="101"/>
      <c r="AD74" s="76">
        <f>IF(X73="","",X73*1000+(D74+I74+S74)*100+((D74+I74+S74)-(H74+M74+W74))*10+((SUM(E73:E75)+SUM(J73:J75)+SUM(T73:T75))-(SUM(G73:G75)+SUM(L73:L75)+SUM(V73:V75))))</f>
        <v>6</v>
      </c>
      <c r="AE74" s="76">
        <f>IF(T74="","",IF(T74&gt;V74,1,0))</f>
        <v>0</v>
      </c>
      <c r="AF74" s="76">
        <f>IF(T74="","",IF(T74&lt;V74,1,0))</f>
        <v>1</v>
      </c>
      <c r="AG74" s="76"/>
      <c r="AH74" s="76"/>
      <c r="AI74" s="76"/>
      <c r="AJ74" s="76"/>
    </row>
    <row r="75" spans="2:36" ht="15" customHeight="1">
      <c r="B75" s="93"/>
      <c r="C75" s="95"/>
      <c r="D75" s="86"/>
      <c r="E75" s="24">
        <f>IF(Q69="","",Q69)</f>
      </c>
      <c r="F75" s="18" t="s">
        <v>86</v>
      </c>
      <c r="G75" s="21">
        <f>IF(O69="","",O69)</f>
      </c>
      <c r="H75" s="102"/>
      <c r="I75" s="106"/>
      <c r="J75" s="12">
        <f>IF(Q72="","",Q72)</f>
        <v>17</v>
      </c>
      <c r="K75" s="18" t="s">
        <v>86</v>
      </c>
      <c r="L75" s="12">
        <f>IF(O72="","",O72)</f>
        <v>21</v>
      </c>
      <c r="M75" s="104"/>
      <c r="N75" s="113"/>
      <c r="O75" s="114"/>
      <c r="P75" s="114"/>
      <c r="Q75" s="114"/>
      <c r="R75" s="115"/>
      <c r="S75" s="106"/>
      <c r="T75" s="12"/>
      <c r="U75" s="30" t="s">
        <v>86</v>
      </c>
      <c r="V75" s="12"/>
      <c r="W75" s="104"/>
      <c r="X75" s="93"/>
      <c r="Y75" s="99"/>
      <c r="Z75" s="102"/>
      <c r="AA75" s="93"/>
      <c r="AB75" s="102"/>
      <c r="AD75" s="76"/>
      <c r="AE75" s="76">
        <f>IF(T75="","",IF(T75&gt;V75,1,0))</f>
      </c>
      <c r="AF75" s="76">
        <f>IF(T75="","",IF(T75&lt;V75,1,0))</f>
      </c>
      <c r="AG75" s="76"/>
      <c r="AH75" s="76"/>
      <c r="AI75" s="76"/>
      <c r="AJ75" s="76"/>
    </row>
    <row r="76" spans="2:36" ht="15" customHeight="1">
      <c r="B76" s="61" t="s">
        <v>110</v>
      </c>
      <c r="C76" s="62" t="s">
        <v>114</v>
      </c>
      <c r="D76" s="34" t="str">
        <f>IF(D77="","",IF(D77&gt;H77,"○","×"))</f>
        <v>×</v>
      </c>
      <c r="E76" s="21">
        <f>IF(V67="","",V67)</f>
        <v>10</v>
      </c>
      <c r="F76" s="27" t="s">
        <v>86</v>
      </c>
      <c r="G76" s="17">
        <f>IF(T67="","",T67)</f>
        <v>21</v>
      </c>
      <c r="H76" s="35"/>
      <c r="I76" s="34" t="str">
        <f>IF(I77="","",IF(I77&gt;M77,"○","×"))</f>
        <v>×</v>
      </c>
      <c r="J76" s="15">
        <f>IF(V70="","",V70)</f>
        <v>14</v>
      </c>
      <c r="K76" s="27" t="s">
        <v>86</v>
      </c>
      <c r="L76" s="15">
        <f>IF(T70="","",T70)</f>
        <v>21</v>
      </c>
      <c r="M76" s="35"/>
      <c r="N76" s="34" t="str">
        <f>IF(N77="","",IF(N77&gt;R77,"○","×"))</f>
        <v>○</v>
      </c>
      <c r="O76" s="15">
        <f>IF(V73="","",V73)</f>
        <v>21</v>
      </c>
      <c r="P76" s="18" t="s">
        <v>86</v>
      </c>
      <c r="Q76" s="15">
        <f>IF(T73="","",T73)</f>
        <v>15</v>
      </c>
      <c r="R76" s="35"/>
      <c r="S76" s="107"/>
      <c r="T76" s="108"/>
      <c r="U76" s="108"/>
      <c r="V76" s="108"/>
      <c r="W76" s="109"/>
      <c r="X76" s="61">
        <f>IF(D76="","",COUNTIF(D76:R76,"○"))</f>
        <v>1</v>
      </c>
      <c r="Y76" s="97" t="s">
        <v>67</v>
      </c>
      <c r="Z76" s="100">
        <f>IF(D76="","",COUNTIF(D76:R76,"×"))</f>
        <v>2</v>
      </c>
      <c r="AA76" s="61">
        <f>IF(AD77="","",RANK(AD77,AD67:AD78))</f>
        <v>3</v>
      </c>
      <c r="AB76" s="100"/>
      <c r="AD76" s="76"/>
      <c r="AE76" s="76"/>
      <c r="AF76" s="76"/>
      <c r="AG76" s="76"/>
      <c r="AH76" s="76"/>
      <c r="AI76" s="76"/>
      <c r="AJ76" s="76"/>
    </row>
    <row r="77" spans="2:36" ht="15" customHeight="1">
      <c r="B77" s="92"/>
      <c r="C77" s="94"/>
      <c r="D77" s="85">
        <f>W68</f>
        <v>0</v>
      </c>
      <c r="E77" s="21">
        <f>IF(V68="","",V68)</f>
        <v>22</v>
      </c>
      <c r="F77" s="18" t="s">
        <v>86</v>
      </c>
      <c r="G77" s="21">
        <f>IF(T68="","",T68)</f>
        <v>24</v>
      </c>
      <c r="H77" s="103">
        <f>S68</f>
        <v>2</v>
      </c>
      <c r="I77" s="105">
        <f>W71</f>
        <v>0</v>
      </c>
      <c r="J77" s="15">
        <f>IF(V71="","",V71)</f>
        <v>14</v>
      </c>
      <c r="K77" s="18" t="s">
        <v>86</v>
      </c>
      <c r="L77" s="15">
        <f>IF(T71="","",T71)</f>
        <v>21</v>
      </c>
      <c r="M77" s="103">
        <f>S71</f>
        <v>2</v>
      </c>
      <c r="N77" s="105">
        <f>W74</f>
        <v>2</v>
      </c>
      <c r="O77" s="15">
        <f>IF(V74="","",V74)</f>
        <v>21</v>
      </c>
      <c r="P77" s="18" t="s">
        <v>86</v>
      </c>
      <c r="Q77" s="15">
        <f>IF(T74="","",T74)</f>
        <v>10</v>
      </c>
      <c r="R77" s="103">
        <f>S74</f>
        <v>0</v>
      </c>
      <c r="S77" s="110"/>
      <c r="T77" s="111"/>
      <c r="U77" s="111"/>
      <c r="V77" s="111"/>
      <c r="W77" s="112"/>
      <c r="X77" s="92"/>
      <c r="Y77" s="98"/>
      <c r="Z77" s="101"/>
      <c r="AA77" s="92"/>
      <c r="AB77" s="101"/>
      <c r="AD77" s="76">
        <f>IF(X76="","",X76*1000+(D77+I77+N77)*100+((D77+I77+N77)-(H77+M77+R77))*10+((SUM(E76:E78)+SUM(J76:J78)+SUM(O76:O78))-(SUM(G76:G78)+SUM(L76:L78)+SUM(Q76:Q78))))</f>
        <v>1170</v>
      </c>
      <c r="AE77" s="76"/>
      <c r="AF77" s="76"/>
      <c r="AG77" s="76"/>
      <c r="AH77" s="76"/>
      <c r="AI77" s="76"/>
      <c r="AJ77" s="76"/>
    </row>
    <row r="78" spans="2:36" s="31" customFormat="1" ht="15" customHeight="1">
      <c r="B78" s="93"/>
      <c r="C78" s="95"/>
      <c r="D78" s="86"/>
      <c r="E78" s="24">
        <f>IF(V69="","",V69)</f>
      </c>
      <c r="F78" s="18" t="s">
        <v>86</v>
      </c>
      <c r="G78" s="21">
        <f>IF(T69="","",T69)</f>
      </c>
      <c r="H78" s="104"/>
      <c r="I78" s="106"/>
      <c r="J78" s="15">
        <f>IF(V72="","",V72)</f>
      </c>
      <c r="K78" s="30" t="s">
        <v>86</v>
      </c>
      <c r="L78" s="15">
        <f>IF(T72="","",T72)</f>
      </c>
      <c r="M78" s="104"/>
      <c r="N78" s="106"/>
      <c r="O78" s="12">
        <f>IF(V75="","",V75)</f>
      </c>
      <c r="P78" s="18" t="s">
        <v>86</v>
      </c>
      <c r="Q78" s="15">
        <f>IF(T75="","",T75)</f>
      </c>
      <c r="R78" s="104"/>
      <c r="S78" s="113"/>
      <c r="T78" s="114"/>
      <c r="U78" s="114"/>
      <c r="V78" s="114"/>
      <c r="W78" s="115"/>
      <c r="X78" s="93"/>
      <c r="Y78" s="99"/>
      <c r="Z78" s="102"/>
      <c r="AA78" s="93"/>
      <c r="AB78" s="102"/>
      <c r="AC78"/>
      <c r="AD78" s="76"/>
      <c r="AE78" s="76"/>
      <c r="AF78" s="76"/>
      <c r="AG78" s="76"/>
      <c r="AH78" s="76"/>
      <c r="AI78" s="76"/>
      <c r="AJ78" s="76"/>
    </row>
    <row r="79" spans="2:36" s="31" customFormat="1" ht="15" customHeight="1">
      <c r="B79" s="36"/>
      <c r="C79" s="36"/>
      <c r="D79" s="37"/>
      <c r="E79" s="33"/>
      <c r="F79" s="33"/>
      <c r="G79" s="33"/>
      <c r="H79" s="37"/>
      <c r="I79" s="37"/>
      <c r="J79" s="33"/>
      <c r="K79" s="33"/>
      <c r="L79" s="33"/>
      <c r="M79" s="37"/>
      <c r="N79" s="37"/>
      <c r="O79" s="37"/>
      <c r="P79" s="33"/>
      <c r="Q79" s="33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76"/>
      <c r="AE79" s="76"/>
      <c r="AF79" s="76"/>
      <c r="AG79" s="76"/>
      <c r="AH79" s="76"/>
      <c r="AI79" s="76"/>
      <c r="AJ79" s="76"/>
    </row>
    <row r="80" spans="2:36" s="31" customFormat="1" ht="15" customHeight="1">
      <c r="B80" s="36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76"/>
      <c r="AE80" s="76"/>
      <c r="AF80" s="76"/>
      <c r="AG80" s="76"/>
      <c r="AH80" s="76"/>
      <c r="AI80" s="76"/>
      <c r="AJ80" s="76"/>
    </row>
    <row r="81" spans="2:36" s="31" customFormat="1" ht="15" customHeight="1">
      <c r="B81" s="51" t="s">
        <v>199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50" t="s">
        <v>198</v>
      </c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76"/>
      <c r="AE81" s="76"/>
      <c r="AF81" s="76"/>
      <c r="AG81" s="76"/>
      <c r="AH81" s="76"/>
      <c r="AI81" s="76"/>
      <c r="AJ81" s="76"/>
    </row>
    <row r="82" spans="2:36" s="31" customFormat="1" ht="15" customHeight="1" thickBot="1">
      <c r="B82" s="146" t="str">
        <f>INDEX(B53:B64,MATCH(1,AA53:AA64,0),1)</f>
        <v>石川　真愛</v>
      </c>
      <c r="C82" s="147" t="str">
        <f>INDEX(C53:C64,MATCH(1,AA53:AA64,0),1)</f>
        <v>(大生院)</v>
      </c>
      <c r="D82" s="58"/>
      <c r="E82" s="58"/>
      <c r="F82" s="58"/>
      <c r="G82" s="58"/>
      <c r="H82" s="58"/>
      <c r="I82" s="59"/>
      <c r="J82" s="57"/>
      <c r="K82" s="46"/>
      <c r="L82" s="46"/>
      <c r="M82" s="46"/>
      <c r="N82" s="46"/>
      <c r="O82" s="46"/>
      <c r="P82" s="142" t="str">
        <f>INDEX(B67:B78,MATCH(1,AA67:AA78,0),1)</f>
        <v>石川　澄佳</v>
      </c>
      <c r="Q82" s="142"/>
      <c r="R82" s="142"/>
      <c r="S82" s="142"/>
      <c r="T82" s="142"/>
      <c r="U82" s="136" t="str">
        <f>INDEX(C67:C78,MATCH(1,AA67:AA78,0),1)</f>
        <v>(神　郷)</v>
      </c>
      <c r="V82" s="136"/>
      <c r="W82" s="136"/>
      <c r="X82" s="136"/>
      <c r="Y82" s="37"/>
      <c r="Z82" s="37"/>
      <c r="AA82" s="37"/>
      <c r="AB82" s="37"/>
      <c r="AC82" s="37"/>
      <c r="AD82" s="76"/>
      <c r="AE82" s="76"/>
      <c r="AF82" s="76"/>
      <c r="AG82" s="76"/>
      <c r="AH82" s="76"/>
      <c r="AI82" s="76"/>
      <c r="AJ82" s="76"/>
    </row>
    <row r="83" spans="2:36" s="31" customFormat="1" ht="15" customHeight="1" thickTop="1">
      <c r="B83" s="146"/>
      <c r="C83" s="147"/>
      <c r="D83" s="37"/>
      <c r="E83" s="37"/>
      <c r="F83" s="37"/>
      <c r="G83" s="37"/>
      <c r="H83" s="137" t="s">
        <v>220</v>
      </c>
      <c r="I83" s="138"/>
      <c r="J83" s="139"/>
      <c r="K83" s="139"/>
      <c r="L83" s="37"/>
      <c r="M83" s="37"/>
      <c r="N83" s="37"/>
      <c r="O83" s="37"/>
      <c r="P83" s="142"/>
      <c r="Q83" s="142"/>
      <c r="R83" s="142"/>
      <c r="S83" s="142"/>
      <c r="T83" s="142"/>
      <c r="U83" s="136"/>
      <c r="V83" s="136"/>
      <c r="W83" s="136"/>
      <c r="X83" s="136"/>
      <c r="Y83" s="37"/>
      <c r="Z83" s="37"/>
      <c r="AA83" s="37"/>
      <c r="AB83" s="37"/>
      <c r="AC83" s="37"/>
      <c r="AD83" s="76"/>
      <c r="AE83" s="76"/>
      <c r="AF83" s="76"/>
      <c r="AG83" s="76"/>
      <c r="AH83" s="76"/>
      <c r="AI83" s="76"/>
      <c r="AJ83" s="76"/>
    </row>
    <row r="84" spans="2:36" s="31" customFormat="1" ht="15" customHeight="1">
      <c r="B84" s="36"/>
      <c r="C84" s="36"/>
      <c r="D84" s="37"/>
      <c r="E84" s="37"/>
      <c r="F84" s="37"/>
      <c r="G84" s="37"/>
      <c r="H84" s="138"/>
      <c r="I84" s="138"/>
      <c r="J84" s="138"/>
      <c r="K84" s="13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76"/>
      <c r="AE84" s="76"/>
      <c r="AF84" s="76"/>
      <c r="AG84" s="76"/>
      <c r="AH84" s="76"/>
      <c r="AI84" s="76"/>
      <c r="AJ84" s="76"/>
    </row>
    <row r="85" spans="2:36" s="31" customFormat="1" ht="15" customHeight="1">
      <c r="B85" s="36"/>
      <c r="C85" s="36"/>
      <c r="D85" s="37"/>
      <c r="E85" s="37"/>
      <c r="F85" s="37"/>
      <c r="G85" s="37"/>
      <c r="H85" s="138"/>
      <c r="I85" s="138"/>
      <c r="J85" s="138"/>
      <c r="K85" s="138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76"/>
      <c r="AE85" s="76"/>
      <c r="AF85" s="76"/>
      <c r="AG85" s="76"/>
      <c r="AH85" s="76"/>
      <c r="AI85" s="76"/>
      <c r="AJ85" s="76"/>
    </row>
    <row r="86" spans="30:36" ht="13.5">
      <c r="AD86" s="76"/>
      <c r="AE86" s="76"/>
      <c r="AF86" s="76"/>
      <c r="AG86" s="76"/>
      <c r="AH86" s="76"/>
      <c r="AI86" s="76"/>
      <c r="AJ86" s="76"/>
    </row>
    <row r="87" spans="3:36" s="4" customFormat="1" ht="22.5" customHeight="1">
      <c r="C87" s="135" t="s">
        <v>16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8"/>
      <c r="AD87" s="78"/>
      <c r="AE87" s="78"/>
      <c r="AF87" s="78"/>
      <c r="AG87" s="78"/>
      <c r="AH87" s="78"/>
      <c r="AI87" s="78"/>
      <c r="AJ87" s="78"/>
    </row>
    <row r="88" spans="30:36" ht="13.5">
      <c r="AD88" s="76"/>
      <c r="AE88" s="76"/>
      <c r="AF88" s="76"/>
      <c r="AG88" s="76"/>
      <c r="AH88" s="76"/>
      <c r="AI88" s="76"/>
      <c r="AJ88" s="76"/>
    </row>
    <row r="89" spans="2:36" ht="15" customHeight="1">
      <c r="B89" s="10" t="s">
        <v>94</v>
      </c>
      <c r="C89" s="11"/>
      <c r="D89" s="63" t="s">
        <v>216</v>
      </c>
      <c r="E89" s="64"/>
      <c r="F89" s="64"/>
      <c r="G89" s="64"/>
      <c r="H89" s="65"/>
      <c r="I89" s="63" t="s">
        <v>119</v>
      </c>
      <c r="J89" s="64"/>
      <c r="K89" s="64"/>
      <c r="L89" s="64"/>
      <c r="M89" s="65"/>
      <c r="N89" s="63" t="s">
        <v>120</v>
      </c>
      <c r="O89" s="64"/>
      <c r="P89" s="64"/>
      <c r="Q89" s="64"/>
      <c r="R89" s="65"/>
      <c r="S89" s="63" t="s">
        <v>121</v>
      </c>
      <c r="T89" s="64"/>
      <c r="U89" s="64"/>
      <c r="V89" s="64"/>
      <c r="W89" s="65"/>
      <c r="X89" s="63" t="s">
        <v>64</v>
      </c>
      <c r="Y89" s="64"/>
      <c r="Z89" s="65"/>
      <c r="AA89" s="63" t="s">
        <v>65</v>
      </c>
      <c r="AB89" s="65"/>
      <c r="AD89" s="76"/>
      <c r="AE89" s="76"/>
      <c r="AF89" s="76"/>
      <c r="AG89" s="76"/>
      <c r="AH89" s="76"/>
      <c r="AI89" s="76"/>
      <c r="AJ89" s="76"/>
    </row>
    <row r="90" spans="2:36" ht="15" customHeight="1">
      <c r="B90" s="61" t="s">
        <v>215</v>
      </c>
      <c r="C90" s="62" t="s">
        <v>118</v>
      </c>
      <c r="D90" s="122"/>
      <c r="E90" s="123"/>
      <c r="F90" s="123"/>
      <c r="G90" s="123"/>
      <c r="H90" s="124"/>
      <c r="I90" s="20" t="str">
        <f>IF(I91="","",IF(I91&gt;M91,"○","×"))</f>
        <v>×</v>
      </c>
      <c r="J90" s="23">
        <v>2</v>
      </c>
      <c r="K90" s="18" t="s">
        <v>86</v>
      </c>
      <c r="L90" s="23">
        <v>21</v>
      </c>
      <c r="M90" s="13"/>
      <c r="N90" s="20" t="str">
        <f>IF(N91="","",IF(N91&gt;R91,"○","×"))</f>
        <v>×</v>
      </c>
      <c r="O90" s="23">
        <v>12</v>
      </c>
      <c r="P90" s="18" t="s">
        <v>86</v>
      </c>
      <c r="Q90" s="23">
        <v>21</v>
      </c>
      <c r="R90" s="13"/>
      <c r="S90" s="20" t="str">
        <f>IF(S91="","",IF(S91&gt;W91,"○","×"))</f>
        <v>×</v>
      </c>
      <c r="T90" s="23">
        <v>6</v>
      </c>
      <c r="U90" s="18" t="s">
        <v>86</v>
      </c>
      <c r="V90" s="23">
        <v>21</v>
      </c>
      <c r="W90" s="13"/>
      <c r="X90" s="61">
        <f>IF(I90="","",COUNTIF(I90:W90,"○"))</f>
        <v>0</v>
      </c>
      <c r="Y90" s="97" t="s">
        <v>67</v>
      </c>
      <c r="Z90" s="100">
        <f>IF(I90="","",COUNTIF(I90:W90,"×"))</f>
        <v>3</v>
      </c>
      <c r="AA90" s="61">
        <f>IF(AD91="","",RANK(AD91,AD90:AD101))</f>
        <v>4</v>
      </c>
      <c r="AB90" s="100"/>
      <c r="AD90" s="76"/>
      <c r="AE90" s="76">
        <f>IF(J90="","",IF(J90&gt;L90,1,0))</f>
        <v>0</v>
      </c>
      <c r="AF90" s="76">
        <f>IF(J90="","",IF(J90&lt;L90,1,0))</f>
        <v>1</v>
      </c>
      <c r="AG90" s="76">
        <f>IF(O90="","",IF(O90&gt;Q90,1,0))</f>
        <v>0</v>
      </c>
      <c r="AH90" s="76">
        <f>IF(O90="","",IF(O90&lt;Q90,1,0))</f>
        <v>1</v>
      </c>
      <c r="AI90" s="76">
        <f>IF(T90="","",IF(T90&gt;V90,1,0))</f>
        <v>0</v>
      </c>
      <c r="AJ90" s="76">
        <f>IF(T90="","",IF(T90&lt;V90,1,0))</f>
        <v>1</v>
      </c>
    </row>
    <row r="91" spans="2:36" ht="15" customHeight="1">
      <c r="B91" s="92"/>
      <c r="C91" s="94"/>
      <c r="D91" s="125"/>
      <c r="E91" s="126"/>
      <c r="F91" s="126"/>
      <c r="G91" s="126"/>
      <c r="H91" s="127"/>
      <c r="I91" s="105">
        <f>IF(J90="","",SUM(AE90:AE92))</f>
        <v>0</v>
      </c>
      <c r="J91" s="15">
        <v>4</v>
      </c>
      <c r="K91" s="18" t="s">
        <v>86</v>
      </c>
      <c r="L91" s="15">
        <v>21</v>
      </c>
      <c r="M91" s="103">
        <f>IF(J90="","",SUM(AF90:AF92))</f>
        <v>2</v>
      </c>
      <c r="N91" s="105">
        <f>IF(O90="","",SUM(AG90:AG92))</f>
        <v>0</v>
      </c>
      <c r="O91" s="15">
        <v>9</v>
      </c>
      <c r="P91" s="18" t="s">
        <v>86</v>
      </c>
      <c r="Q91" s="15">
        <v>21</v>
      </c>
      <c r="R91" s="103">
        <f>IF(O90="","",SUM(AH90:AH92))</f>
        <v>2</v>
      </c>
      <c r="S91" s="105">
        <f>IF(T90="","",SUM(AI90:AI92))</f>
        <v>0</v>
      </c>
      <c r="T91" s="15">
        <v>5</v>
      </c>
      <c r="U91" s="18" t="s">
        <v>86</v>
      </c>
      <c r="V91" s="15">
        <v>21</v>
      </c>
      <c r="W91" s="103">
        <f>IF(T90="","",SUM(AJ90:AJ92))</f>
        <v>2</v>
      </c>
      <c r="X91" s="92"/>
      <c r="Y91" s="98"/>
      <c r="Z91" s="101"/>
      <c r="AA91" s="92"/>
      <c r="AB91" s="101"/>
      <c r="AD91" s="76">
        <f>IF(X90="","",X90*1000+(S91+I91+N91)*100+((S91+I91+N91)-(W91+M91+R91))*10+((SUM(T90:T92)+SUM(J90:J92)+SUM(O90:O92))-(SUM(V90:V92)+SUM(L90:L92)+SUM(Q90:Q92))))</f>
        <v>-148</v>
      </c>
      <c r="AE91" s="76">
        <f>IF(J91="","",IF(J91&gt;L91,1,0))</f>
        <v>0</v>
      </c>
      <c r="AF91" s="76">
        <f>IF(J91="","",IF(J91&lt;L91,1,0))</f>
        <v>1</v>
      </c>
      <c r="AG91" s="76">
        <f>IF(O91="","",IF(O91&gt;Q91,1,0))</f>
        <v>0</v>
      </c>
      <c r="AH91" s="76">
        <f>IF(O91="","",IF(O91&lt;Q91,1,0))</f>
        <v>1</v>
      </c>
      <c r="AI91" s="76">
        <f>IF(T91="","",IF(T91&gt;V91,1,0))</f>
        <v>0</v>
      </c>
      <c r="AJ91" s="76">
        <f>IF(T91="","",IF(T91&lt;V91,1,0))</f>
        <v>1</v>
      </c>
    </row>
    <row r="92" spans="2:36" ht="15" customHeight="1">
      <c r="B92" s="93"/>
      <c r="C92" s="95"/>
      <c r="D92" s="128"/>
      <c r="E92" s="129"/>
      <c r="F92" s="129"/>
      <c r="G92" s="129"/>
      <c r="H92" s="130"/>
      <c r="I92" s="106"/>
      <c r="J92" s="12"/>
      <c r="K92" s="18" t="s">
        <v>86</v>
      </c>
      <c r="L92" s="12"/>
      <c r="M92" s="104"/>
      <c r="N92" s="106"/>
      <c r="O92" s="12"/>
      <c r="P92" s="30" t="s">
        <v>86</v>
      </c>
      <c r="Q92" s="12"/>
      <c r="R92" s="104"/>
      <c r="S92" s="106"/>
      <c r="T92" s="12"/>
      <c r="U92" s="18" t="s">
        <v>86</v>
      </c>
      <c r="V92" s="12"/>
      <c r="W92" s="104"/>
      <c r="X92" s="93"/>
      <c r="Y92" s="99"/>
      <c r="Z92" s="102"/>
      <c r="AA92" s="93"/>
      <c r="AB92" s="102"/>
      <c r="AD92" s="76"/>
      <c r="AE92" s="76">
        <f>IF(J92="","",IF(J92&gt;L92,1,0))</f>
      </c>
      <c r="AF92" s="76">
        <f>IF(J92="","",IF(J92&lt;L92,1,0))</f>
      </c>
      <c r="AG92" s="76">
        <f>IF(O92="","",IF(O92&gt;Q92,1,0))</f>
      </c>
      <c r="AH92" s="76">
        <f>IF(O92="","",IF(O92&lt;Q92,1,0))</f>
      </c>
      <c r="AI92" s="76">
        <f>IF(T92="","",IF(T92&gt;V92,1,0))</f>
      </c>
      <c r="AJ92" s="76">
        <f>IF(T92="","",IF(T92&lt;V92,1,0))</f>
      </c>
    </row>
    <row r="93" spans="2:36" ht="15" customHeight="1">
      <c r="B93" s="61" t="s">
        <v>115</v>
      </c>
      <c r="C93" s="62" t="s">
        <v>102</v>
      </c>
      <c r="D93" s="34" t="str">
        <f>IF(D94="","",IF(D94&gt;H94,"○","×"))</f>
        <v>○</v>
      </c>
      <c r="E93" s="21">
        <f>IF(L90="","",L90)</f>
        <v>21</v>
      </c>
      <c r="F93" s="18" t="s">
        <v>86</v>
      </c>
      <c r="G93" s="21">
        <f>IF(J90="","",J90)</f>
        <v>2</v>
      </c>
      <c r="H93" s="35"/>
      <c r="I93" s="107"/>
      <c r="J93" s="108"/>
      <c r="K93" s="108"/>
      <c r="L93" s="108"/>
      <c r="M93" s="109"/>
      <c r="N93" s="34" t="str">
        <f>IF(N94="","",IF(N94&gt;R94,"○","×"))</f>
        <v>○</v>
      </c>
      <c r="O93" s="15">
        <v>21</v>
      </c>
      <c r="P93" s="18" t="s">
        <v>86</v>
      </c>
      <c r="Q93" s="15">
        <v>7</v>
      </c>
      <c r="R93" s="35"/>
      <c r="S93" s="34" t="str">
        <f>IF(S94="","",IF(S94&gt;W94,"○","×"))</f>
        <v>×</v>
      </c>
      <c r="T93" s="15">
        <v>13</v>
      </c>
      <c r="U93" s="27" t="s">
        <v>86</v>
      </c>
      <c r="V93" s="15">
        <v>21</v>
      </c>
      <c r="W93" s="35"/>
      <c r="X93" s="61">
        <f>IF(D93="","",COUNTIF(D93:W95,"○"))</f>
        <v>2</v>
      </c>
      <c r="Y93" s="97" t="s">
        <v>67</v>
      </c>
      <c r="Z93" s="100">
        <f>IF(D93="","",COUNTIF(D93:W95,"×"))</f>
        <v>1</v>
      </c>
      <c r="AA93" s="61">
        <f>IF(AD94="","",RANK(AD94,AD90:AD101))</f>
        <v>2</v>
      </c>
      <c r="AB93" s="100"/>
      <c r="AD93" s="76"/>
      <c r="AE93" s="76">
        <f>IF(O93="","",IF(O93&gt;Q93,1,0))</f>
        <v>1</v>
      </c>
      <c r="AF93" s="76">
        <f>IF(O93="","",IF(O93&lt;Q93,1,0))</f>
        <v>0</v>
      </c>
      <c r="AG93" s="76">
        <f>IF(T93="","",IF(T93&gt;V93,1,0))</f>
        <v>0</v>
      </c>
      <c r="AH93" s="76">
        <f>IF(T93="","",IF(T93&lt;V93,1,0))</f>
        <v>1</v>
      </c>
      <c r="AI93" s="76"/>
      <c r="AJ93" s="76"/>
    </row>
    <row r="94" spans="2:36" ht="15" customHeight="1">
      <c r="B94" s="92"/>
      <c r="C94" s="94"/>
      <c r="D94" s="85">
        <f>M91</f>
        <v>2</v>
      </c>
      <c r="E94" s="21">
        <f>IF(L91="","",L91)</f>
        <v>21</v>
      </c>
      <c r="F94" s="18" t="s">
        <v>86</v>
      </c>
      <c r="G94" s="21">
        <f>IF(J91="","",J91)</f>
        <v>4</v>
      </c>
      <c r="H94" s="103">
        <f>I91</f>
        <v>0</v>
      </c>
      <c r="I94" s="110"/>
      <c r="J94" s="111"/>
      <c r="K94" s="111"/>
      <c r="L94" s="111"/>
      <c r="M94" s="112"/>
      <c r="N94" s="105">
        <f>IF(O93="","",SUM(AE93:AE95))</f>
        <v>2</v>
      </c>
      <c r="O94" s="15">
        <v>21</v>
      </c>
      <c r="P94" s="18" t="s">
        <v>86</v>
      </c>
      <c r="Q94" s="15">
        <v>7</v>
      </c>
      <c r="R94" s="103">
        <f>IF(O93="","",SUM(AF93:AF95))</f>
        <v>0</v>
      </c>
      <c r="S94" s="105">
        <f>IF(T93="","",SUM(AG93:AG95))</f>
        <v>0</v>
      </c>
      <c r="T94" s="15">
        <v>12</v>
      </c>
      <c r="U94" s="18" t="s">
        <v>86</v>
      </c>
      <c r="V94" s="15">
        <v>21</v>
      </c>
      <c r="W94" s="103">
        <f>IF(T93="","",SUM(AH93:AH95))</f>
        <v>2</v>
      </c>
      <c r="X94" s="92"/>
      <c r="Y94" s="98"/>
      <c r="Z94" s="101"/>
      <c r="AA94" s="92"/>
      <c r="AB94" s="101"/>
      <c r="AD94" s="76">
        <f>IF(X93="","",X93*1000+(D94+S94+N94)*100+((D94+S94+N94)-(H94+W94+R94))*10+((SUM(E93:E95)+SUM(T93:T95)+SUM(O93:O95))-(SUM(G93:G95)+SUM(V93:V95)+SUM(Q93:Q95))))</f>
        <v>2467</v>
      </c>
      <c r="AE94" s="76">
        <f>IF(O94="","",IF(O94&gt;Q94,1,0))</f>
        <v>1</v>
      </c>
      <c r="AF94" s="76">
        <f>IF(O94="","",IF(O94&lt;Q94,1,0))</f>
        <v>0</v>
      </c>
      <c r="AG94" s="76">
        <f>IF(T94="","",IF(T94&gt;V94,1,0))</f>
        <v>0</v>
      </c>
      <c r="AH94" s="76">
        <f>IF(T94="","",IF(T94&lt;V94,1,0))</f>
        <v>1</v>
      </c>
      <c r="AI94" s="76"/>
      <c r="AJ94" s="76"/>
    </row>
    <row r="95" spans="2:36" ht="15" customHeight="1">
      <c r="B95" s="93"/>
      <c r="C95" s="95"/>
      <c r="D95" s="86"/>
      <c r="E95" s="21">
        <f>IF(L92="","",L92)</f>
      </c>
      <c r="F95" s="18" t="s">
        <v>86</v>
      </c>
      <c r="G95" s="21">
        <f>IF(J92="","",J92)</f>
      </c>
      <c r="H95" s="104"/>
      <c r="I95" s="113"/>
      <c r="J95" s="114"/>
      <c r="K95" s="114"/>
      <c r="L95" s="114"/>
      <c r="M95" s="115"/>
      <c r="N95" s="106"/>
      <c r="O95" s="12"/>
      <c r="P95" s="18" t="s">
        <v>86</v>
      </c>
      <c r="Q95" s="12"/>
      <c r="R95" s="104"/>
      <c r="S95" s="106"/>
      <c r="T95" s="12"/>
      <c r="U95" s="18" t="s">
        <v>86</v>
      </c>
      <c r="V95" s="12"/>
      <c r="W95" s="104"/>
      <c r="X95" s="93"/>
      <c r="Y95" s="99"/>
      <c r="Z95" s="102"/>
      <c r="AA95" s="93"/>
      <c r="AB95" s="102"/>
      <c r="AD95" s="76"/>
      <c r="AE95" s="76">
        <f>IF(O95="","",IF(O95&gt;Q95,1,0))</f>
      </c>
      <c r="AF95" s="76">
        <f>IF(O95="","",IF(O95&lt;Q95,1,0))</f>
      </c>
      <c r="AG95" s="76">
        <f>IF(T95="","",IF(T95&gt;V95,1,0))</f>
      </c>
      <c r="AH95" s="76">
        <f>IF(T95="","",IF(T95&lt;V95,1,0))</f>
      </c>
      <c r="AI95" s="76"/>
      <c r="AJ95" s="76"/>
    </row>
    <row r="96" spans="2:36" ht="15" customHeight="1">
      <c r="B96" s="61" t="s">
        <v>116</v>
      </c>
      <c r="C96" s="62" t="s">
        <v>118</v>
      </c>
      <c r="D96" s="34" t="str">
        <f>IF(D97="","",IF(D97&gt;H97,"○","×"))</f>
        <v>○</v>
      </c>
      <c r="E96" s="17">
        <f>IF(Q90="","",Q90)</f>
        <v>21</v>
      </c>
      <c r="F96" s="27" t="s">
        <v>86</v>
      </c>
      <c r="G96" s="17">
        <f>IF(O90="","",O90)</f>
        <v>12</v>
      </c>
      <c r="H96" s="35"/>
      <c r="I96" s="34" t="str">
        <f>IF(I97="","",IF(I97&gt;M97,"○","×"))</f>
        <v>×</v>
      </c>
      <c r="J96" s="15">
        <f>IF(Q93="","",Q93)</f>
        <v>7</v>
      </c>
      <c r="K96" s="18" t="s">
        <v>86</v>
      </c>
      <c r="L96" s="15">
        <f>IF(O93="","",O93)</f>
        <v>21</v>
      </c>
      <c r="M96" s="35"/>
      <c r="N96" s="107"/>
      <c r="O96" s="108"/>
      <c r="P96" s="108"/>
      <c r="Q96" s="108"/>
      <c r="R96" s="109"/>
      <c r="S96" s="34" t="str">
        <f>IF(S97="","",IF(S97&gt;W97,"○","×"))</f>
        <v>×</v>
      </c>
      <c r="T96" s="15">
        <v>9</v>
      </c>
      <c r="U96" s="27" t="s">
        <v>86</v>
      </c>
      <c r="V96" s="15">
        <v>21</v>
      </c>
      <c r="W96" s="35"/>
      <c r="X96" s="61">
        <f>IF(D96="","",COUNTIF(D96:W98,"○"))</f>
        <v>1</v>
      </c>
      <c r="Y96" s="97" t="s">
        <v>67</v>
      </c>
      <c r="Z96" s="100">
        <f>IF(D96="","",COUNTIF(D96:W98,"×"))</f>
        <v>2</v>
      </c>
      <c r="AA96" s="61">
        <f>IF(AD97="","",RANK(AD97,AD90:AD101))</f>
        <v>3</v>
      </c>
      <c r="AB96" s="100"/>
      <c r="AD96" s="76"/>
      <c r="AE96" s="76">
        <f>IF(T96="","",IF(T96&gt;V96,1,0))</f>
        <v>0</v>
      </c>
      <c r="AF96" s="76">
        <f>IF(T96="","",IF(T96&lt;V96,1,0))</f>
        <v>1</v>
      </c>
      <c r="AG96" s="76"/>
      <c r="AH96" s="76"/>
      <c r="AI96" s="76"/>
      <c r="AJ96" s="76"/>
    </row>
    <row r="97" spans="2:36" ht="15" customHeight="1">
      <c r="B97" s="92"/>
      <c r="C97" s="94"/>
      <c r="D97" s="85">
        <f>R91</f>
        <v>2</v>
      </c>
      <c r="E97" s="21">
        <f>IF(Q91="","",Q91)</f>
        <v>21</v>
      </c>
      <c r="F97" s="18" t="s">
        <v>86</v>
      </c>
      <c r="G97" s="21">
        <f>IF(O91="","",O91)</f>
        <v>9</v>
      </c>
      <c r="H97" s="101">
        <f>N91</f>
        <v>0</v>
      </c>
      <c r="I97" s="105">
        <f>R94</f>
        <v>0</v>
      </c>
      <c r="J97" s="15">
        <f>IF(Q94="","",Q94)</f>
        <v>7</v>
      </c>
      <c r="K97" s="18" t="s">
        <v>86</v>
      </c>
      <c r="L97" s="15">
        <f>IF(O94="","",O94)</f>
        <v>21</v>
      </c>
      <c r="M97" s="103">
        <f>N94</f>
        <v>2</v>
      </c>
      <c r="N97" s="110"/>
      <c r="O97" s="111"/>
      <c r="P97" s="111"/>
      <c r="Q97" s="111"/>
      <c r="R97" s="112"/>
      <c r="S97" s="105">
        <f>IF(T96="","",SUM(AE96:AE98))</f>
        <v>0</v>
      </c>
      <c r="T97" s="15">
        <v>6</v>
      </c>
      <c r="U97" s="18" t="s">
        <v>86</v>
      </c>
      <c r="V97" s="15">
        <v>21</v>
      </c>
      <c r="W97" s="103">
        <f>IF(T96="","",SUM(AF96:AF98))</f>
        <v>2</v>
      </c>
      <c r="X97" s="92"/>
      <c r="Y97" s="98"/>
      <c r="Z97" s="101"/>
      <c r="AA97" s="92"/>
      <c r="AB97" s="101"/>
      <c r="AD97" s="76">
        <f>IF(X96="","",X96*1000+(D97+I97+S97)*100+((D97+I97+S97)-(H97+M97+W97))*10+((SUM(E96:E98)+SUM(J96:J98)+SUM(T96:T98))-(SUM(G96:G98)+SUM(L96:L98)+SUM(V96:V98))))</f>
        <v>1146</v>
      </c>
      <c r="AE97" s="76">
        <f>IF(T97="","",IF(T97&gt;V97,1,0))</f>
        <v>0</v>
      </c>
      <c r="AF97" s="76">
        <f>IF(T97="","",IF(T97&lt;V97,1,0))</f>
        <v>1</v>
      </c>
      <c r="AG97" s="76"/>
      <c r="AH97" s="76"/>
      <c r="AI97" s="76"/>
      <c r="AJ97" s="76"/>
    </row>
    <row r="98" spans="2:36" ht="15" customHeight="1">
      <c r="B98" s="93"/>
      <c r="C98" s="95"/>
      <c r="D98" s="86"/>
      <c r="E98" s="24">
        <f>IF(Q92="","",Q92)</f>
      </c>
      <c r="F98" s="18" t="s">
        <v>86</v>
      </c>
      <c r="G98" s="21">
        <f>IF(O92="","",O92)</f>
      </c>
      <c r="H98" s="102"/>
      <c r="I98" s="106"/>
      <c r="J98" s="12">
        <f>IF(Q95="","",Q95)</f>
      </c>
      <c r="K98" s="18" t="s">
        <v>86</v>
      </c>
      <c r="L98" s="12">
        <f>IF(O95="","",O95)</f>
      </c>
      <c r="M98" s="104"/>
      <c r="N98" s="113"/>
      <c r="O98" s="114"/>
      <c r="P98" s="114"/>
      <c r="Q98" s="114"/>
      <c r="R98" s="115"/>
      <c r="S98" s="106"/>
      <c r="T98" s="12"/>
      <c r="U98" s="30" t="s">
        <v>86</v>
      </c>
      <c r="V98" s="12"/>
      <c r="W98" s="104"/>
      <c r="X98" s="93"/>
      <c r="Y98" s="99"/>
      <c r="Z98" s="102"/>
      <c r="AA98" s="93"/>
      <c r="AB98" s="102"/>
      <c r="AD98" s="76"/>
      <c r="AE98" s="76">
        <f>IF(T98="","",IF(T98&gt;V98,1,0))</f>
      </c>
      <c r="AF98" s="76">
        <f>IF(T98="","",IF(T98&lt;V98,1,0))</f>
      </c>
      <c r="AG98" s="76"/>
      <c r="AH98" s="76"/>
      <c r="AI98" s="76"/>
      <c r="AJ98" s="76"/>
    </row>
    <row r="99" spans="2:36" ht="15" customHeight="1">
      <c r="B99" s="61" t="s">
        <v>117</v>
      </c>
      <c r="C99" s="62" t="s">
        <v>78</v>
      </c>
      <c r="D99" s="34" t="str">
        <f>IF(D100="","",IF(D100&gt;H100,"○","×"))</f>
        <v>○</v>
      </c>
      <c r="E99" s="21">
        <f>IF(V90="","",V90)</f>
        <v>21</v>
      </c>
      <c r="F99" s="27" t="s">
        <v>86</v>
      </c>
      <c r="G99" s="17">
        <f>IF(T90="","",T90)</f>
        <v>6</v>
      </c>
      <c r="H99" s="35"/>
      <c r="I99" s="34" t="str">
        <f>IF(I100="","",IF(I100&gt;M100,"○","×"))</f>
        <v>○</v>
      </c>
      <c r="J99" s="15">
        <f>IF(V93="","",V93)</f>
        <v>21</v>
      </c>
      <c r="K99" s="27" t="s">
        <v>86</v>
      </c>
      <c r="L99" s="15">
        <f>IF(T93="","",T93)</f>
        <v>13</v>
      </c>
      <c r="M99" s="35"/>
      <c r="N99" s="34" t="str">
        <f>IF(N100="","",IF(N100&gt;R100,"○","×"))</f>
        <v>○</v>
      </c>
      <c r="O99" s="15">
        <f>IF(V96="","",V96)</f>
        <v>21</v>
      </c>
      <c r="P99" s="18" t="s">
        <v>86</v>
      </c>
      <c r="Q99" s="15">
        <f>IF(T96="","",T96)</f>
        <v>9</v>
      </c>
      <c r="R99" s="35"/>
      <c r="S99" s="107"/>
      <c r="T99" s="108"/>
      <c r="U99" s="108"/>
      <c r="V99" s="108"/>
      <c r="W99" s="109"/>
      <c r="X99" s="61">
        <f>IF(D99="","",COUNTIF(D99:R99,"○"))</f>
        <v>3</v>
      </c>
      <c r="Y99" s="97" t="s">
        <v>67</v>
      </c>
      <c r="Z99" s="100">
        <f>IF(D99="","",COUNTIF(D99:R99,"×"))</f>
        <v>0</v>
      </c>
      <c r="AA99" s="61">
        <f>IF(AD100="","",RANK(AD100,AD90:AD101))</f>
        <v>1</v>
      </c>
      <c r="AB99" s="100"/>
      <c r="AD99" s="76"/>
      <c r="AE99" s="76"/>
      <c r="AF99" s="76"/>
      <c r="AG99" s="76"/>
      <c r="AH99" s="76"/>
      <c r="AI99" s="76"/>
      <c r="AJ99" s="76"/>
    </row>
    <row r="100" spans="2:36" ht="15" customHeight="1">
      <c r="B100" s="92"/>
      <c r="C100" s="94"/>
      <c r="D100" s="85">
        <f>W91</f>
        <v>2</v>
      </c>
      <c r="E100" s="21">
        <f>IF(V91="","",V91)</f>
        <v>21</v>
      </c>
      <c r="F100" s="18" t="s">
        <v>86</v>
      </c>
      <c r="G100" s="21">
        <f>IF(T91="","",T91)</f>
        <v>5</v>
      </c>
      <c r="H100" s="103">
        <f>S91</f>
        <v>0</v>
      </c>
      <c r="I100" s="105">
        <f>W94</f>
        <v>2</v>
      </c>
      <c r="J100" s="15">
        <f>IF(V94="","",V94)</f>
        <v>21</v>
      </c>
      <c r="K100" s="18" t="s">
        <v>86</v>
      </c>
      <c r="L100" s="15">
        <f>IF(T94="","",T94)</f>
        <v>12</v>
      </c>
      <c r="M100" s="103">
        <f>S94</f>
        <v>0</v>
      </c>
      <c r="N100" s="105">
        <f>W97</f>
        <v>2</v>
      </c>
      <c r="O100" s="15">
        <f>IF(V97="","",V97)</f>
        <v>21</v>
      </c>
      <c r="P100" s="18" t="s">
        <v>86</v>
      </c>
      <c r="Q100" s="15">
        <f>IF(T97="","",T97)</f>
        <v>6</v>
      </c>
      <c r="R100" s="103">
        <f>S97</f>
        <v>0</v>
      </c>
      <c r="S100" s="110"/>
      <c r="T100" s="111"/>
      <c r="U100" s="111"/>
      <c r="V100" s="111"/>
      <c r="W100" s="112"/>
      <c r="X100" s="92"/>
      <c r="Y100" s="98"/>
      <c r="Z100" s="101"/>
      <c r="AA100" s="92"/>
      <c r="AB100" s="101"/>
      <c r="AD100" s="76">
        <f>IF(X99="","",X99*1000+(D100+I100+N100)*100+((D100+I100+N100)-(H100+M100+R100))*10+((SUM(E99:E101)+SUM(J99:J101)+SUM(O99:O101))-(SUM(G99:G101)+SUM(L99:L101)+SUM(Q99:Q101))))</f>
        <v>3735</v>
      </c>
      <c r="AE100" s="76"/>
      <c r="AF100" s="76"/>
      <c r="AG100" s="76"/>
      <c r="AH100" s="76"/>
      <c r="AI100" s="76"/>
      <c r="AJ100" s="76"/>
    </row>
    <row r="101" spans="2:36" s="31" customFormat="1" ht="15" customHeight="1">
      <c r="B101" s="93"/>
      <c r="C101" s="95"/>
      <c r="D101" s="86"/>
      <c r="E101" s="24">
        <f>IF(V92="","",V92)</f>
      </c>
      <c r="F101" s="18" t="s">
        <v>86</v>
      </c>
      <c r="G101" s="21">
        <f>IF(T92="","",T92)</f>
      </c>
      <c r="H101" s="104"/>
      <c r="I101" s="106"/>
      <c r="J101" s="15">
        <f>IF(V95="","",V95)</f>
      </c>
      <c r="K101" s="30" t="s">
        <v>86</v>
      </c>
      <c r="L101" s="15">
        <f>IF(T95="","",T95)</f>
      </c>
      <c r="M101" s="104"/>
      <c r="N101" s="106"/>
      <c r="O101" s="12">
        <f>IF(V98="","",V98)</f>
      </c>
      <c r="P101" s="18" t="s">
        <v>86</v>
      </c>
      <c r="Q101" s="15">
        <f>IF(T98="","",T98)</f>
      </c>
      <c r="R101" s="104"/>
      <c r="S101" s="113"/>
      <c r="T101" s="114"/>
      <c r="U101" s="114"/>
      <c r="V101" s="114"/>
      <c r="W101" s="115"/>
      <c r="X101" s="93"/>
      <c r="Y101" s="99"/>
      <c r="Z101" s="102"/>
      <c r="AA101" s="93"/>
      <c r="AB101" s="102"/>
      <c r="AC101"/>
      <c r="AD101" s="76"/>
      <c r="AE101" s="76"/>
      <c r="AF101" s="76"/>
      <c r="AG101" s="76"/>
      <c r="AH101" s="76"/>
      <c r="AI101" s="76"/>
      <c r="AJ101" s="76"/>
    </row>
    <row r="102" spans="2:36" s="31" customFormat="1" ht="15" customHeight="1">
      <c r="B102" s="36"/>
      <c r="C102" s="36"/>
      <c r="D102" s="37"/>
      <c r="E102" s="33"/>
      <c r="F102" s="33"/>
      <c r="G102" s="33"/>
      <c r="H102" s="37"/>
      <c r="I102" s="37"/>
      <c r="J102" s="33"/>
      <c r="K102" s="33"/>
      <c r="L102" s="33"/>
      <c r="M102" s="37"/>
      <c r="N102" s="37"/>
      <c r="O102" s="37"/>
      <c r="P102" s="33"/>
      <c r="Q102" s="33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6"/>
      <c r="AE102" s="76"/>
      <c r="AF102" s="76"/>
      <c r="AG102" s="76"/>
      <c r="AH102" s="76"/>
      <c r="AI102" s="76"/>
      <c r="AJ102" s="76"/>
    </row>
    <row r="103" spans="2:36" ht="15" customHeight="1">
      <c r="B103" s="10" t="s">
        <v>63</v>
      </c>
      <c r="C103" s="11"/>
      <c r="D103" s="63" t="s">
        <v>140</v>
      </c>
      <c r="E103" s="64"/>
      <c r="F103" s="64"/>
      <c r="G103" s="64"/>
      <c r="H103" s="65"/>
      <c r="I103" s="63" t="s">
        <v>207</v>
      </c>
      <c r="J103" s="64"/>
      <c r="K103" s="64"/>
      <c r="L103" s="64"/>
      <c r="M103" s="65"/>
      <c r="N103" s="63" t="s">
        <v>141</v>
      </c>
      <c r="O103" s="64"/>
      <c r="P103" s="64"/>
      <c r="Q103" s="64"/>
      <c r="R103" s="65"/>
      <c r="S103" s="14"/>
      <c r="T103" s="9" t="s">
        <v>64</v>
      </c>
      <c r="U103" s="9"/>
      <c r="V103" s="63" t="s">
        <v>65</v>
      </c>
      <c r="W103" s="65"/>
      <c r="AA103" s="15"/>
      <c r="AD103" s="76"/>
      <c r="AE103" s="76"/>
      <c r="AF103" s="76"/>
      <c r="AG103" s="76"/>
      <c r="AH103" s="76"/>
      <c r="AI103" s="76"/>
      <c r="AJ103" s="76"/>
    </row>
    <row r="104" spans="2:36" ht="15" customHeight="1">
      <c r="B104" s="61" t="s">
        <v>136</v>
      </c>
      <c r="C104" s="62" t="s">
        <v>73</v>
      </c>
      <c r="D104" s="96"/>
      <c r="E104" s="70"/>
      <c r="F104" s="70"/>
      <c r="G104" s="70"/>
      <c r="H104" s="71"/>
      <c r="I104" s="16" t="str">
        <f>IF(I105="","",IF(I105&gt;M105,"○","×"))</f>
        <v>○</v>
      </c>
      <c r="J104" s="17">
        <v>21</v>
      </c>
      <c r="K104" s="18" t="s">
        <v>122</v>
      </c>
      <c r="L104" s="17">
        <v>8</v>
      </c>
      <c r="M104" s="19"/>
      <c r="N104" s="20" t="str">
        <f>IF(N105="","",IF(N105&gt;R105,"○","×"))</f>
        <v>×</v>
      </c>
      <c r="O104" s="17">
        <v>21</v>
      </c>
      <c r="P104" s="18" t="s">
        <v>122</v>
      </c>
      <c r="Q104" s="17">
        <v>19</v>
      </c>
      <c r="R104" s="19"/>
      <c r="S104" s="79">
        <f>IF(I104="","",COUNTIF(I104:R104,"○"))</f>
        <v>1</v>
      </c>
      <c r="T104" s="89" t="s">
        <v>67</v>
      </c>
      <c r="U104" s="80">
        <f>IF(I104="","",COUNTIF(I104:R104,"×"))</f>
        <v>1</v>
      </c>
      <c r="V104" s="79">
        <f>IF(AD105="","",RANK(AD105,AD104:AD112))</f>
        <v>2</v>
      </c>
      <c r="W104" s="80"/>
      <c r="X104" s="21"/>
      <c r="Y104" s="21"/>
      <c r="Z104" s="15"/>
      <c r="AA104" s="15"/>
      <c r="AD104" s="76"/>
      <c r="AE104" s="76">
        <f>IF(J104="","",IF(J104&gt;L104,1,0))</f>
        <v>1</v>
      </c>
      <c r="AF104" s="76">
        <f>IF(L104="","",IF(J104&lt;L104,1,0))</f>
        <v>0</v>
      </c>
      <c r="AG104" s="76">
        <f>IF(O104="","",IF(O104&gt;Q104,1,0))</f>
        <v>1</v>
      </c>
      <c r="AH104" s="76">
        <f>IF(Q104="","",IF(O104&lt;Q104,1,0))</f>
        <v>0</v>
      </c>
      <c r="AI104" s="76"/>
      <c r="AJ104" s="76"/>
    </row>
    <row r="105" spans="2:36" ht="15" customHeight="1">
      <c r="B105" s="92"/>
      <c r="C105" s="94"/>
      <c r="D105" s="72"/>
      <c r="E105" s="73"/>
      <c r="F105" s="73"/>
      <c r="G105" s="73"/>
      <c r="H105" s="66"/>
      <c r="I105" s="85">
        <f>IF(J104="","",SUM(AE104:AE106))</f>
        <v>2</v>
      </c>
      <c r="J105" s="21">
        <v>21</v>
      </c>
      <c r="K105" s="18" t="s">
        <v>122</v>
      </c>
      <c r="L105" s="21">
        <v>9</v>
      </c>
      <c r="M105" s="87">
        <f>IF(L104="","",SUM(AF104:AF106))</f>
        <v>0</v>
      </c>
      <c r="N105" s="85">
        <f>IF(O104="","",SUM(AG104:AG106))</f>
        <v>1</v>
      </c>
      <c r="O105" s="22">
        <v>9</v>
      </c>
      <c r="P105" s="18" t="s">
        <v>122</v>
      </c>
      <c r="Q105" s="22">
        <v>21</v>
      </c>
      <c r="R105" s="87">
        <f>IF(Q104="","",SUM(AH104:AH106))</f>
        <v>2</v>
      </c>
      <c r="S105" s="81"/>
      <c r="T105" s="90"/>
      <c r="U105" s="82"/>
      <c r="V105" s="81"/>
      <c r="W105" s="82"/>
      <c r="X105" s="21"/>
      <c r="Y105" s="21"/>
      <c r="Z105" s="15"/>
      <c r="AA105" s="15"/>
      <c r="AD105" s="76">
        <f>IF(S104="","",S104*1000+(I105+N105)*100+((I105+N105)-(M105+R105))*10+((SUM(J104:J106)+SUM(O104:O106))-(SUM(L104:L106)+SUM(Q104:Q106))))</f>
        <v>1320</v>
      </c>
      <c r="AE105" s="76">
        <f>IF(J105="","",IF(J105&gt;L105,1,0))</f>
        <v>1</v>
      </c>
      <c r="AF105" s="76">
        <f>IF(L105="","",IF(J105&lt;L105,1,0))</f>
        <v>0</v>
      </c>
      <c r="AG105" s="76">
        <f>IF(O105="","",IF(O105&gt;Q105,1,0))</f>
        <v>0</v>
      </c>
      <c r="AH105" s="76">
        <f>IF(Q105="","",IF(O105&lt;Q105,1,0))</f>
        <v>1</v>
      </c>
      <c r="AI105" s="76"/>
      <c r="AJ105" s="76"/>
    </row>
    <row r="106" spans="2:36" ht="15" customHeight="1">
      <c r="B106" s="93"/>
      <c r="C106" s="95"/>
      <c r="D106" s="67"/>
      <c r="E106" s="68"/>
      <c r="F106" s="68"/>
      <c r="G106" s="68"/>
      <c r="H106" s="69"/>
      <c r="I106" s="86"/>
      <c r="J106" s="24"/>
      <c r="K106" s="18" t="s">
        <v>122</v>
      </c>
      <c r="L106" s="24"/>
      <c r="M106" s="88"/>
      <c r="N106" s="86"/>
      <c r="O106" s="25">
        <v>16</v>
      </c>
      <c r="P106" s="18" t="s">
        <v>122</v>
      </c>
      <c r="Q106" s="25">
        <v>21</v>
      </c>
      <c r="R106" s="88"/>
      <c r="S106" s="83"/>
      <c r="T106" s="91"/>
      <c r="U106" s="84"/>
      <c r="V106" s="83"/>
      <c r="W106" s="84"/>
      <c r="X106" s="21"/>
      <c r="Y106" s="21"/>
      <c r="Z106" s="26"/>
      <c r="AA106" s="26"/>
      <c r="AD106" s="76"/>
      <c r="AE106" s="76">
        <f>IF(J106="","",IF(J106&gt;L106,1,0))</f>
      </c>
      <c r="AF106" s="76">
        <f>IF(L106="","",IF(J106&lt;L106,1,0))</f>
      </c>
      <c r="AG106" s="76">
        <f>IF(O106="","",IF(O106&gt;Q106,1,0))</f>
        <v>0</v>
      </c>
      <c r="AH106" s="76">
        <f>IF(Q106="","",IF(O106&lt;Q106,1,0))</f>
        <v>1</v>
      </c>
      <c r="AI106" s="76"/>
      <c r="AJ106" s="76"/>
    </row>
    <row r="107" spans="2:36" ht="15" customHeight="1">
      <c r="B107" s="61" t="s">
        <v>206</v>
      </c>
      <c r="C107" s="62" t="s">
        <v>138</v>
      </c>
      <c r="D107" s="16" t="str">
        <f>IF(E107="","",IF(D108&gt;H108,"○","×"))</f>
        <v>×</v>
      </c>
      <c r="E107" s="17">
        <f>IF(L104="","",L104)</f>
        <v>8</v>
      </c>
      <c r="F107" s="27" t="s">
        <v>122</v>
      </c>
      <c r="G107" s="17">
        <f>IF(J104="","",J104)</f>
        <v>21</v>
      </c>
      <c r="H107" s="28"/>
      <c r="I107" s="96"/>
      <c r="J107" s="70"/>
      <c r="K107" s="70"/>
      <c r="L107" s="70"/>
      <c r="M107" s="71"/>
      <c r="N107" s="16" t="str">
        <f>IF(O107="","",IF(N108&gt;R108,"○","×"))</f>
        <v>×</v>
      </c>
      <c r="O107" s="17">
        <v>6</v>
      </c>
      <c r="P107" s="27" t="s">
        <v>122</v>
      </c>
      <c r="Q107" s="17">
        <v>21</v>
      </c>
      <c r="R107" s="29"/>
      <c r="S107" s="79">
        <f>IF(D107="","",COUNTIF(D107:R109,"○"))</f>
        <v>0</v>
      </c>
      <c r="T107" s="89" t="s">
        <v>67</v>
      </c>
      <c r="U107" s="80">
        <f>IF(D107="","",COUNTIF(D107:R109,"×"))</f>
        <v>2</v>
      </c>
      <c r="V107" s="79">
        <f>IF(AD108="","",RANK(AD108,AD104:AD112))</f>
        <v>3</v>
      </c>
      <c r="W107" s="80"/>
      <c r="X107" s="21"/>
      <c r="Y107" s="21"/>
      <c r="Z107" s="26"/>
      <c r="AA107" s="26"/>
      <c r="AD107" s="76"/>
      <c r="AE107" s="76">
        <f>IF(O107="","",IF(O107&gt;Q107,1,0))</f>
        <v>0</v>
      </c>
      <c r="AF107" s="76">
        <f>IF(Q107="","",IF(O107&lt;Q107,1,0))</f>
        <v>1</v>
      </c>
      <c r="AG107" s="76"/>
      <c r="AH107" s="76"/>
      <c r="AI107" s="76"/>
      <c r="AJ107" s="76"/>
    </row>
    <row r="108" spans="2:36" ht="15" customHeight="1">
      <c r="B108" s="92"/>
      <c r="C108" s="94"/>
      <c r="D108" s="85">
        <f>M105</f>
        <v>0</v>
      </c>
      <c r="E108" s="21">
        <f>IF(L105="","",L105)</f>
        <v>9</v>
      </c>
      <c r="F108" s="18" t="s">
        <v>122</v>
      </c>
      <c r="G108" s="21">
        <f>IF(J105="","",J105)</f>
        <v>21</v>
      </c>
      <c r="H108" s="87">
        <f>I105</f>
        <v>2</v>
      </c>
      <c r="I108" s="72"/>
      <c r="J108" s="73"/>
      <c r="K108" s="73"/>
      <c r="L108" s="73"/>
      <c r="M108" s="66"/>
      <c r="N108" s="85">
        <f>IF(O107="","",SUM(AE107:AE109))</f>
        <v>0</v>
      </c>
      <c r="O108" s="21">
        <v>2</v>
      </c>
      <c r="P108" s="18" t="s">
        <v>122</v>
      </c>
      <c r="Q108" s="21">
        <v>21</v>
      </c>
      <c r="R108" s="87">
        <f>IF(Q107="","",SUM(AF107:AF109))</f>
        <v>2</v>
      </c>
      <c r="S108" s="81"/>
      <c r="T108" s="90"/>
      <c r="U108" s="82"/>
      <c r="V108" s="81"/>
      <c r="W108" s="82"/>
      <c r="X108" s="21"/>
      <c r="Y108" s="21"/>
      <c r="Z108" s="26"/>
      <c r="AA108" s="26"/>
      <c r="AD108" s="76">
        <f>IF(S107="","",S107*1000+(D108+N108)*100+((D108+N108)-(H108+R108))*10+((SUM(E107:E109)+SUM(O107:O109))-(SUM(G107:G109)+SUM(Q107:Q109))))</f>
        <v>-99</v>
      </c>
      <c r="AE108" s="76">
        <f>IF(O108="","",IF(O108&gt;Q108,1,0))</f>
        <v>0</v>
      </c>
      <c r="AF108" s="76">
        <f>IF(Q108="","",IF(O108&lt;Q108,1,0))</f>
        <v>1</v>
      </c>
      <c r="AG108" s="76"/>
      <c r="AH108" s="76"/>
      <c r="AI108" s="76"/>
      <c r="AJ108" s="76"/>
    </row>
    <row r="109" spans="2:36" ht="15" customHeight="1">
      <c r="B109" s="93"/>
      <c r="C109" s="95"/>
      <c r="D109" s="86"/>
      <c r="E109" s="24">
        <f>IF(L106="","",L106)</f>
      </c>
      <c r="F109" s="30" t="s">
        <v>122</v>
      </c>
      <c r="G109" s="24">
        <f>IF(J106="","",J106)</f>
      </c>
      <c r="H109" s="88"/>
      <c r="I109" s="67"/>
      <c r="J109" s="68"/>
      <c r="K109" s="68"/>
      <c r="L109" s="68"/>
      <c r="M109" s="69"/>
      <c r="N109" s="86"/>
      <c r="O109" s="24"/>
      <c r="P109" s="18" t="s">
        <v>122</v>
      </c>
      <c r="Q109" s="24"/>
      <c r="R109" s="88"/>
      <c r="S109" s="83"/>
      <c r="T109" s="91"/>
      <c r="U109" s="84"/>
      <c r="V109" s="83"/>
      <c r="W109" s="84"/>
      <c r="X109" s="21"/>
      <c r="Y109" s="21"/>
      <c r="Z109" s="26"/>
      <c r="AA109" s="26"/>
      <c r="AD109" s="76"/>
      <c r="AE109" s="76">
        <f>IF(O109="","",IF(O109&gt;Q109,1,0))</f>
      </c>
      <c r="AF109" s="76">
        <f>IF(Q109="","",IF(O109&lt;Q109,1,0))</f>
      </c>
      <c r="AG109" s="76"/>
      <c r="AH109" s="76"/>
      <c r="AI109" s="76"/>
      <c r="AJ109" s="76"/>
    </row>
    <row r="110" spans="2:36" ht="15" customHeight="1">
      <c r="B110" s="92" t="s">
        <v>137</v>
      </c>
      <c r="C110" s="94" t="s">
        <v>139</v>
      </c>
      <c r="D110" s="16" t="str">
        <f>IF(E110="","",IF(D111&gt;H111,"○","×"))</f>
        <v>○</v>
      </c>
      <c r="E110" s="17">
        <f>IF(Q104="","",Q104)</f>
        <v>19</v>
      </c>
      <c r="F110" s="27" t="s">
        <v>122</v>
      </c>
      <c r="G110" s="17">
        <f>IF(O104="","",O104)</f>
        <v>21</v>
      </c>
      <c r="H110" s="29"/>
      <c r="I110" s="16" t="str">
        <f>IF(J110="","",IF(I111&gt;M111,"○","×"))</f>
        <v>○</v>
      </c>
      <c r="J110" s="17">
        <f>IF(Q107="","",Q107)</f>
        <v>21</v>
      </c>
      <c r="K110" s="18" t="s">
        <v>122</v>
      </c>
      <c r="L110" s="17">
        <f>IF(O107="","",O107)</f>
        <v>6</v>
      </c>
      <c r="M110" s="29"/>
      <c r="N110" s="96"/>
      <c r="O110" s="70"/>
      <c r="P110" s="70"/>
      <c r="Q110" s="70"/>
      <c r="R110" s="71"/>
      <c r="S110" s="79">
        <f>IF(D110="","",COUNTIF(D110:M110,"○"))</f>
        <v>2</v>
      </c>
      <c r="T110" s="89" t="s">
        <v>67</v>
      </c>
      <c r="U110" s="80">
        <f>IF(D110="","",COUNTIF(D110:M110,"×"))</f>
        <v>0</v>
      </c>
      <c r="V110" s="79">
        <f>IF(AD111="","",RANK(AD111,AD104:AD112))</f>
        <v>1</v>
      </c>
      <c r="W110" s="80"/>
      <c r="X110" s="21"/>
      <c r="Y110" s="21"/>
      <c r="Z110" s="26"/>
      <c r="AA110" s="26"/>
      <c r="AD110" s="76"/>
      <c r="AE110" s="76"/>
      <c r="AF110" s="76"/>
      <c r="AG110" s="76"/>
      <c r="AH110" s="76"/>
      <c r="AI110" s="76"/>
      <c r="AJ110" s="76"/>
    </row>
    <row r="111" spans="2:36" ht="15" customHeight="1">
      <c r="B111" s="92"/>
      <c r="C111" s="94"/>
      <c r="D111" s="85">
        <f>R105</f>
        <v>2</v>
      </c>
      <c r="E111" s="21">
        <f>IF(Q105="","",Q105)</f>
        <v>21</v>
      </c>
      <c r="F111" s="18" t="s">
        <v>122</v>
      </c>
      <c r="G111" s="21">
        <f>IF(O105="","",O105)</f>
        <v>9</v>
      </c>
      <c r="H111" s="87">
        <f>N105</f>
        <v>1</v>
      </c>
      <c r="I111" s="85">
        <f>R108</f>
        <v>2</v>
      </c>
      <c r="J111" s="21">
        <f>IF(Q108="","",Q108)</f>
        <v>21</v>
      </c>
      <c r="K111" s="18" t="s">
        <v>122</v>
      </c>
      <c r="L111" s="22">
        <f>IF(O108="","",O108)</f>
        <v>2</v>
      </c>
      <c r="M111" s="87">
        <f>N108</f>
        <v>0</v>
      </c>
      <c r="N111" s="72"/>
      <c r="O111" s="73"/>
      <c r="P111" s="73"/>
      <c r="Q111" s="73"/>
      <c r="R111" s="66"/>
      <c r="S111" s="81"/>
      <c r="T111" s="90"/>
      <c r="U111" s="82"/>
      <c r="V111" s="81"/>
      <c r="W111" s="82"/>
      <c r="X111" s="21"/>
      <c r="Y111" s="21"/>
      <c r="Z111" s="26"/>
      <c r="AA111" s="26"/>
      <c r="AD111" s="76">
        <f>IF(S110="","",S110*1000+(D111+I111)*100+((D111+I111)-(H111+M111))*10+((SUM(E110:E112)+SUM(J110:J112))-(SUM(G110:G112)+SUM(L110:L112))))</f>
        <v>2479</v>
      </c>
      <c r="AE111" s="76"/>
      <c r="AF111" s="76"/>
      <c r="AG111" s="76"/>
      <c r="AH111" s="76"/>
      <c r="AI111" s="76"/>
      <c r="AJ111" s="76"/>
    </row>
    <row r="112" spans="2:36" ht="15" customHeight="1">
      <c r="B112" s="93"/>
      <c r="C112" s="95"/>
      <c r="D112" s="86"/>
      <c r="E112" s="24">
        <f>IF(Q106="","",Q106)</f>
        <v>21</v>
      </c>
      <c r="F112" s="30" t="s">
        <v>122</v>
      </c>
      <c r="G112" s="24">
        <f>IF(O106="","",O106)</f>
        <v>16</v>
      </c>
      <c r="H112" s="88"/>
      <c r="I112" s="86"/>
      <c r="J112" s="24">
        <f>IF(Q109="","",Q109)</f>
      </c>
      <c r="K112" s="18" t="s">
        <v>122</v>
      </c>
      <c r="L112" s="25">
        <f>IF(O109="","",O109)</f>
      </c>
      <c r="M112" s="88"/>
      <c r="N112" s="67"/>
      <c r="O112" s="68"/>
      <c r="P112" s="68"/>
      <c r="Q112" s="68"/>
      <c r="R112" s="69"/>
      <c r="S112" s="83"/>
      <c r="T112" s="91"/>
      <c r="U112" s="84"/>
      <c r="V112" s="83"/>
      <c r="W112" s="84"/>
      <c r="X112" s="21"/>
      <c r="Y112" s="21"/>
      <c r="Z112" s="26"/>
      <c r="AA112" s="26"/>
      <c r="AD112" s="76"/>
      <c r="AE112" s="76"/>
      <c r="AF112" s="76"/>
      <c r="AG112" s="76"/>
      <c r="AH112" s="76"/>
      <c r="AI112" s="76"/>
      <c r="AJ112" s="76"/>
    </row>
    <row r="113" spans="2:36" s="31" customFormat="1" ht="15" customHeight="1">
      <c r="B113" s="32"/>
      <c r="C113" s="32"/>
      <c r="E113" s="33"/>
      <c r="F113" s="33"/>
      <c r="G113" s="33"/>
      <c r="J113" s="33"/>
      <c r="K113" s="33"/>
      <c r="L113" s="33"/>
      <c r="O113" s="33"/>
      <c r="P113" s="33"/>
      <c r="Q113" s="33"/>
      <c r="R113" s="33"/>
      <c r="AD113" s="76"/>
      <c r="AE113" s="76"/>
      <c r="AF113" s="76"/>
      <c r="AG113" s="76"/>
      <c r="AH113" s="76"/>
      <c r="AI113" s="76"/>
      <c r="AJ113" s="76"/>
    </row>
    <row r="114" spans="2:36" ht="15" customHeight="1">
      <c r="B114" s="10" t="s">
        <v>131</v>
      </c>
      <c r="C114" s="11"/>
      <c r="D114" s="131" t="s">
        <v>211</v>
      </c>
      <c r="E114" s="132"/>
      <c r="F114" s="132"/>
      <c r="G114" s="132"/>
      <c r="H114" s="133"/>
      <c r="I114" s="63" t="s">
        <v>147</v>
      </c>
      <c r="J114" s="64"/>
      <c r="K114" s="64"/>
      <c r="L114" s="64"/>
      <c r="M114" s="65"/>
      <c r="N114" s="63" t="s">
        <v>148</v>
      </c>
      <c r="O114" s="64"/>
      <c r="P114" s="64"/>
      <c r="Q114" s="64"/>
      <c r="R114" s="65"/>
      <c r="S114" s="63" t="s">
        <v>149</v>
      </c>
      <c r="T114" s="64"/>
      <c r="U114" s="64"/>
      <c r="V114" s="64"/>
      <c r="W114" s="65"/>
      <c r="X114" s="63" t="s">
        <v>64</v>
      </c>
      <c r="Y114" s="64"/>
      <c r="Z114" s="65"/>
      <c r="AA114" s="63" t="s">
        <v>65</v>
      </c>
      <c r="AB114" s="65"/>
      <c r="AD114" s="76"/>
      <c r="AE114" s="76"/>
      <c r="AF114" s="76"/>
      <c r="AG114" s="76"/>
      <c r="AH114" s="76"/>
      <c r="AI114" s="76"/>
      <c r="AJ114" s="76"/>
    </row>
    <row r="115" spans="2:36" ht="15" customHeight="1">
      <c r="B115" s="116" t="s">
        <v>209</v>
      </c>
      <c r="C115" s="119" t="s">
        <v>210</v>
      </c>
      <c r="D115" s="122"/>
      <c r="E115" s="123"/>
      <c r="F115" s="123"/>
      <c r="G115" s="123"/>
      <c r="H115" s="124"/>
      <c r="I115" s="20" t="str">
        <f>IF(I116="","",IF(I116&gt;M116,"○","×"))</f>
        <v>×</v>
      </c>
      <c r="J115" s="23">
        <v>0</v>
      </c>
      <c r="K115" s="18" t="s">
        <v>123</v>
      </c>
      <c r="L115" s="23">
        <v>21</v>
      </c>
      <c r="M115" s="13"/>
      <c r="N115" s="20" t="str">
        <f>IF(N116="","",IF(N116&gt;R116,"○","×"))</f>
        <v>×</v>
      </c>
      <c r="O115" s="23">
        <v>0</v>
      </c>
      <c r="P115" s="18" t="s">
        <v>123</v>
      </c>
      <c r="Q115" s="23">
        <v>21</v>
      </c>
      <c r="R115" s="13"/>
      <c r="S115" s="20" t="str">
        <f>IF(S116="","",IF(S116&gt;W116,"○","×"))</f>
        <v>×</v>
      </c>
      <c r="T115" s="23">
        <v>0</v>
      </c>
      <c r="U115" s="18" t="s">
        <v>123</v>
      </c>
      <c r="V115" s="23">
        <v>21</v>
      </c>
      <c r="W115" s="13"/>
      <c r="X115" s="61">
        <f>IF(I115="","",COUNTIF(I115:W115,"○"))</f>
        <v>0</v>
      </c>
      <c r="Y115" s="97" t="s">
        <v>67</v>
      </c>
      <c r="Z115" s="100">
        <f>IF(I115="","",COUNTIF(I115:W115,"×"))</f>
        <v>3</v>
      </c>
      <c r="AA115" s="61">
        <f>IF(AD116="","",RANK(AD116,AD115:AD126))</f>
        <v>4</v>
      </c>
      <c r="AB115" s="100"/>
      <c r="AD115" s="76"/>
      <c r="AE115" s="76">
        <f>IF(J115="","",IF(J115&gt;L115,1,0))</f>
        <v>0</v>
      </c>
      <c r="AF115" s="76">
        <f>IF(J115="","",IF(J115&lt;L115,1,0))</f>
        <v>1</v>
      </c>
      <c r="AG115" s="76">
        <f>IF(O115="","",IF(O115&gt;Q115,1,0))</f>
        <v>0</v>
      </c>
      <c r="AH115" s="76">
        <f>IF(O115="","",IF(O115&lt;Q115,1,0))</f>
        <v>1</v>
      </c>
      <c r="AI115" s="76">
        <f>IF(T115="","",IF(T115&gt;V115,1,0))</f>
        <v>0</v>
      </c>
      <c r="AJ115" s="76">
        <f>IF(T115="","",IF(T115&lt;V115,1,0))</f>
        <v>1</v>
      </c>
    </row>
    <row r="116" spans="2:36" ht="15" customHeight="1">
      <c r="B116" s="117"/>
      <c r="C116" s="120"/>
      <c r="D116" s="125"/>
      <c r="E116" s="126"/>
      <c r="F116" s="126"/>
      <c r="G116" s="126"/>
      <c r="H116" s="127"/>
      <c r="I116" s="105">
        <f>IF(J115="","",SUM(AE115:AE117))</f>
        <v>0</v>
      </c>
      <c r="J116" s="15">
        <v>0</v>
      </c>
      <c r="K116" s="18" t="s">
        <v>86</v>
      </c>
      <c r="L116" s="15">
        <v>21</v>
      </c>
      <c r="M116" s="103">
        <f>IF(J115="","",SUM(AF115:AF117))</f>
        <v>2</v>
      </c>
      <c r="N116" s="105">
        <f>IF(O115="","",SUM(AG115:AG117))</f>
        <v>0</v>
      </c>
      <c r="O116" s="15">
        <v>0</v>
      </c>
      <c r="P116" s="18" t="s">
        <v>86</v>
      </c>
      <c r="Q116" s="15">
        <v>21</v>
      </c>
      <c r="R116" s="103">
        <f>IF(O115="","",SUM(AH115:AH117))</f>
        <v>2</v>
      </c>
      <c r="S116" s="105">
        <f>IF(T115="","",SUM(AI115:AI117))</f>
        <v>0</v>
      </c>
      <c r="T116" s="15">
        <v>0</v>
      </c>
      <c r="U116" s="18" t="s">
        <v>86</v>
      </c>
      <c r="V116" s="15">
        <v>21</v>
      </c>
      <c r="W116" s="103">
        <f>IF(T115="","",SUM(AJ115:AJ117))</f>
        <v>2</v>
      </c>
      <c r="X116" s="92"/>
      <c r="Y116" s="98"/>
      <c r="Z116" s="101"/>
      <c r="AA116" s="92"/>
      <c r="AB116" s="101"/>
      <c r="AD116" s="76">
        <f>IF(X115="","",X115*1000+(S116+I116+N116)*100+((S116+I116+N116)-(W116+M116+R116))*10+((SUM(T115:T117)+SUM(J115:J117)+SUM(O115:O117))-(SUM(V115:V117)+SUM(L115:L117)+SUM(Q115:Q117))))</f>
        <v>-186</v>
      </c>
      <c r="AE116" s="76">
        <f>IF(J116="","",IF(J116&gt;L116,1,0))</f>
        <v>0</v>
      </c>
      <c r="AF116" s="76">
        <f>IF(J116="","",IF(J116&lt;L116,1,0))</f>
        <v>1</v>
      </c>
      <c r="AG116" s="76">
        <f>IF(O116="","",IF(O116&gt;Q116,1,0))</f>
        <v>0</v>
      </c>
      <c r="AH116" s="76">
        <f>IF(O116="","",IF(O116&lt;Q116,1,0))</f>
        <v>1</v>
      </c>
      <c r="AI116" s="76">
        <f>IF(T116="","",IF(T116&gt;V116,1,0))</f>
        <v>0</v>
      </c>
      <c r="AJ116" s="76">
        <f>IF(T116="","",IF(T116&lt;V116,1,0))</f>
        <v>1</v>
      </c>
    </row>
    <row r="117" spans="2:36" ht="15" customHeight="1">
      <c r="B117" s="118"/>
      <c r="C117" s="121"/>
      <c r="D117" s="128"/>
      <c r="E117" s="129"/>
      <c r="F117" s="129"/>
      <c r="G117" s="129"/>
      <c r="H117" s="130"/>
      <c r="I117" s="106"/>
      <c r="J117" s="12"/>
      <c r="K117" s="18" t="s">
        <v>86</v>
      </c>
      <c r="L117" s="12"/>
      <c r="M117" s="104"/>
      <c r="N117" s="106"/>
      <c r="O117" s="12"/>
      <c r="P117" s="30" t="s">
        <v>86</v>
      </c>
      <c r="Q117" s="12"/>
      <c r="R117" s="104"/>
      <c r="S117" s="106"/>
      <c r="T117" s="12"/>
      <c r="U117" s="18" t="s">
        <v>86</v>
      </c>
      <c r="V117" s="12"/>
      <c r="W117" s="104"/>
      <c r="X117" s="93"/>
      <c r="Y117" s="99"/>
      <c r="Z117" s="102"/>
      <c r="AA117" s="93"/>
      <c r="AB117" s="102"/>
      <c r="AD117" s="76"/>
      <c r="AE117" s="76">
        <f>IF(J117="","",IF(J117&gt;L117,1,0))</f>
      </c>
      <c r="AF117" s="76">
        <f>IF(J117="","",IF(J117&lt;L117,1,0))</f>
      </c>
      <c r="AG117" s="76">
        <f>IF(O117="","",IF(O117&gt;Q117,1,0))</f>
      </c>
      <c r="AH117" s="76">
        <f>IF(O117="","",IF(O117&lt;Q117,1,0))</f>
      </c>
      <c r="AI117" s="76">
        <f>IF(T117="","",IF(T117&gt;V117,1,0))</f>
      </c>
      <c r="AJ117" s="76">
        <f>IF(T117="","",IF(T117&lt;V117,1,0))</f>
      </c>
    </row>
    <row r="118" spans="2:36" ht="15" customHeight="1">
      <c r="B118" s="61" t="s">
        <v>142</v>
      </c>
      <c r="C118" s="62" t="s">
        <v>145</v>
      </c>
      <c r="D118" s="34" t="str">
        <f>IF(D119="","",IF(D119&gt;H119,"○","×"))</f>
        <v>○</v>
      </c>
      <c r="E118" s="21">
        <f>IF(L115="","",L115)</f>
        <v>21</v>
      </c>
      <c r="F118" s="18" t="s">
        <v>86</v>
      </c>
      <c r="G118" s="21">
        <f>IF(J115="","",J115)</f>
        <v>0</v>
      </c>
      <c r="H118" s="35"/>
      <c r="I118" s="107"/>
      <c r="J118" s="108"/>
      <c r="K118" s="108"/>
      <c r="L118" s="108"/>
      <c r="M118" s="109"/>
      <c r="N118" s="34" t="str">
        <f>IF(N119="","",IF(N119&gt;R119,"○","×"))</f>
        <v>×</v>
      </c>
      <c r="O118" s="15">
        <v>22</v>
      </c>
      <c r="P118" s="18" t="s">
        <v>124</v>
      </c>
      <c r="Q118" s="15">
        <v>24</v>
      </c>
      <c r="R118" s="35"/>
      <c r="S118" s="34" t="str">
        <f>IF(S119="","",IF(S119&gt;W119,"○","×"))</f>
        <v>×</v>
      </c>
      <c r="T118" s="15">
        <v>12</v>
      </c>
      <c r="U118" s="27" t="s">
        <v>124</v>
      </c>
      <c r="V118" s="15">
        <v>21</v>
      </c>
      <c r="W118" s="35"/>
      <c r="X118" s="61">
        <f>IF(D118="","",COUNTIF(D118:W120,"○"))</f>
        <v>1</v>
      </c>
      <c r="Y118" s="97" t="s">
        <v>67</v>
      </c>
      <c r="Z118" s="100">
        <f>IF(D118="","",COUNTIF(D118:W120,"×"))</f>
        <v>2</v>
      </c>
      <c r="AA118" s="61">
        <f>IF(AD119="","",RANK(AD119,AD115:AD126))</f>
        <v>3</v>
      </c>
      <c r="AB118" s="100"/>
      <c r="AD118" s="76"/>
      <c r="AE118" s="76">
        <f>IF(O118="","",IF(O118&gt;Q118,1,0))</f>
        <v>0</v>
      </c>
      <c r="AF118" s="76">
        <f>IF(O118="","",IF(O118&lt;Q118,1,0))</f>
        <v>1</v>
      </c>
      <c r="AG118" s="76">
        <f>IF(T118="","",IF(T118&gt;V118,1,0))</f>
        <v>0</v>
      </c>
      <c r="AH118" s="76">
        <f>IF(T118="","",IF(T118&lt;V118,1,0))</f>
        <v>1</v>
      </c>
      <c r="AI118" s="76"/>
      <c r="AJ118" s="76"/>
    </row>
    <row r="119" spans="2:36" ht="15" customHeight="1">
      <c r="B119" s="92"/>
      <c r="C119" s="94"/>
      <c r="D119" s="85">
        <f>M116</f>
        <v>2</v>
      </c>
      <c r="E119" s="21">
        <f>IF(L116="","",L116)</f>
        <v>21</v>
      </c>
      <c r="F119" s="18" t="s">
        <v>86</v>
      </c>
      <c r="G119" s="21">
        <f>IF(J116="","",J116)</f>
        <v>0</v>
      </c>
      <c r="H119" s="103">
        <f>I116</f>
        <v>0</v>
      </c>
      <c r="I119" s="110"/>
      <c r="J119" s="111"/>
      <c r="K119" s="111"/>
      <c r="L119" s="111"/>
      <c r="M119" s="112"/>
      <c r="N119" s="105">
        <f>IF(O118="","",SUM(AE118:AE120))</f>
        <v>0</v>
      </c>
      <c r="O119" s="15">
        <v>15</v>
      </c>
      <c r="P119" s="18" t="s">
        <v>95</v>
      </c>
      <c r="Q119" s="15">
        <v>21</v>
      </c>
      <c r="R119" s="103">
        <f>IF(O118="","",SUM(AF118:AF120))</f>
        <v>2</v>
      </c>
      <c r="S119" s="105">
        <f>IF(T118="","",SUM(AG118:AG120))</f>
        <v>0</v>
      </c>
      <c r="T119" s="15">
        <v>13</v>
      </c>
      <c r="U119" s="18" t="s">
        <v>95</v>
      </c>
      <c r="V119" s="15">
        <v>21</v>
      </c>
      <c r="W119" s="103">
        <f>IF(T118="","",SUM(AH118:AH120))</f>
        <v>2</v>
      </c>
      <c r="X119" s="92"/>
      <c r="Y119" s="98"/>
      <c r="Z119" s="101"/>
      <c r="AA119" s="92"/>
      <c r="AB119" s="101"/>
      <c r="AD119" s="76">
        <f>IF(X118="","",X118*1000+(D119+S119+N119)*100+((D119+S119+N119)-(H119+W119+R119))*10+((SUM(E118:E120)+SUM(T118:T120)+SUM(O118:O120))-(SUM(G118:G120)+SUM(V118:V120)+SUM(Q118:Q120))))</f>
        <v>1197</v>
      </c>
      <c r="AE119" s="76">
        <f>IF(O119="","",IF(O119&gt;Q119,1,0))</f>
        <v>0</v>
      </c>
      <c r="AF119" s="76">
        <f>IF(O119="","",IF(O119&lt;Q119,1,0))</f>
        <v>1</v>
      </c>
      <c r="AG119" s="76">
        <f>IF(T119="","",IF(T119&gt;V119,1,0))</f>
        <v>0</v>
      </c>
      <c r="AH119" s="76">
        <f>IF(T119="","",IF(T119&lt;V119,1,0))</f>
        <v>1</v>
      </c>
      <c r="AI119" s="76"/>
      <c r="AJ119" s="76"/>
    </row>
    <row r="120" spans="2:36" ht="15" customHeight="1">
      <c r="B120" s="93"/>
      <c r="C120" s="95"/>
      <c r="D120" s="86"/>
      <c r="E120" s="21">
        <f>IF(L117="","",L117)</f>
      </c>
      <c r="F120" s="18" t="s">
        <v>86</v>
      </c>
      <c r="G120" s="21">
        <f>IF(J117="","",J117)</f>
      </c>
      <c r="H120" s="104"/>
      <c r="I120" s="113"/>
      <c r="J120" s="114"/>
      <c r="K120" s="114"/>
      <c r="L120" s="114"/>
      <c r="M120" s="115"/>
      <c r="N120" s="106"/>
      <c r="O120" s="12"/>
      <c r="P120" s="18" t="s">
        <v>86</v>
      </c>
      <c r="Q120" s="12"/>
      <c r="R120" s="104"/>
      <c r="S120" s="106"/>
      <c r="T120" s="12"/>
      <c r="U120" s="18" t="s">
        <v>86</v>
      </c>
      <c r="V120" s="12"/>
      <c r="W120" s="104"/>
      <c r="X120" s="93"/>
      <c r="Y120" s="99"/>
      <c r="Z120" s="102"/>
      <c r="AA120" s="93"/>
      <c r="AB120" s="102"/>
      <c r="AD120" s="76"/>
      <c r="AE120" s="76">
        <f>IF(O120="","",IF(O120&gt;Q120,1,0))</f>
      </c>
      <c r="AF120" s="76">
        <f>IF(O120="","",IF(O120&lt;Q120,1,0))</f>
      </c>
      <c r="AG120" s="76">
        <f>IF(T120="","",IF(T120&gt;V120,1,0))</f>
      </c>
      <c r="AH120" s="76">
        <f>IF(T120="","",IF(T120&lt;V120,1,0))</f>
      </c>
      <c r="AI120" s="76"/>
      <c r="AJ120" s="76"/>
    </row>
    <row r="121" spans="2:36" ht="15" customHeight="1">
      <c r="B121" s="61" t="s">
        <v>143</v>
      </c>
      <c r="C121" s="62" t="s">
        <v>138</v>
      </c>
      <c r="D121" s="34" t="str">
        <f>IF(D122="","",IF(D122&gt;H122,"○","×"))</f>
        <v>○</v>
      </c>
      <c r="E121" s="17">
        <f>IF(Q115="","",Q115)</f>
        <v>21</v>
      </c>
      <c r="F121" s="27" t="s">
        <v>86</v>
      </c>
      <c r="G121" s="17">
        <f>IF(O115="","",O115)</f>
        <v>0</v>
      </c>
      <c r="H121" s="35"/>
      <c r="I121" s="34" t="str">
        <f>IF(I122="","",IF(I122&gt;M122,"○","×"))</f>
        <v>○</v>
      </c>
      <c r="J121" s="15">
        <f>IF(Q118="","",Q118)</f>
        <v>24</v>
      </c>
      <c r="K121" s="18" t="s">
        <v>86</v>
      </c>
      <c r="L121" s="15">
        <f>IF(O118="","",O118)</f>
        <v>22</v>
      </c>
      <c r="M121" s="35"/>
      <c r="N121" s="107"/>
      <c r="O121" s="108"/>
      <c r="P121" s="108"/>
      <c r="Q121" s="108"/>
      <c r="R121" s="109"/>
      <c r="S121" s="34" t="str">
        <f>IF(S122="","",IF(S122&gt;W122,"○","×"))</f>
        <v>×</v>
      </c>
      <c r="T121" s="15">
        <v>9</v>
      </c>
      <c r="U121" s="27" t="s">
        <v>125</v>
      </c>
      <c r="V121" s="15">
        <v>21</v>
      </c>
      <c r="W121" s="35"/>
      <c r="X121" s="61">
        <f>IF(D121="","",COUNTIF(D121:W123,"○"))</f>
        <v>2</v>
      </c>
      <c r="Y121" s="97" t="s">
        <v>67</v>
      </c>
      <c r="Z121" s="100">
        <f>IF(D121="","",COUNTIF(D121:W123,"×"))</f>
        <v>1</v>
      </c>
      <c r="AA121" s="61">
        <f>IF(AD122="","",RANK(AD122,AD115:AD126))</f>
        <v>2</v>
      </c>
      <c r="AB121" s="100"/>
      <c r="AD121" s="76"/>
      <c r="AE121" s="76">
        <f>IF(T121="","",IF(T121&gt;V121,1,0))</f>
        <v>0</v>
      </c>
      <c r="AF121" s="76">
        <f>IF(T121="","",IF(T121&lt;V121,1,0))</f>
        <v>1</v>
      </c>
      <c r="AG121" s="76"/>
      <c r="AH121" s="76"/>
      <c r="AI121" s="76"/>
      <c r="AJ121" s="76"/>
    </row>
    <row r="122" spans="2:36" ht="15" customHeight="1">
      <c r="B122" s="92"/>
      <c r="C122" s="94"/>
      <c r="D122" s="85">
        <f>R116</f>
        <v>2</v>
      </c>
      <c r="E122" s="21">
        <f>IF(Q116="","",Q116)</f>
        <v>21</v>
      </c>
      <c r="F122" s="18" t="s">
        <v>126</v>
      </c>
      <c r="G122" s="21">
        <f>IF(O116="","",O116)</f>
        <v>0</v>
      </c>
      <c r="H122" s="101">
        <f>N116</f>
        <v>0</v>
      </c>
      <c r="I122" s="105">
        <f>R119</f>
        <v>2</v>
      </c>
      <c r="J122" s="15">
        <f>IF(Q119="","",Q119)</f>
        <v>21</v>
      </c>
      <c r="K122" s="18" t="s">
        <v>126</v>
      </c>
      <c r="L122" s="15">
        <f>IF(O119="","",O119)</f>
        <v>15</v>
      </c>
      <c r="M122" s="103">
        <f>N119</f>
        <v>0</v>
      </c>
      <c r="N122" s="110"/>
      <c r="O122" s="111"/>
      <c r="P122" s="111"/>
      <c r="Q122" s="111"/>
      <c r="R122" s="112"/>
      <c r="S122" s="105">
        <f>IF(T121="","",SUM(AE121:AE123))</f>
        <v>0</v>
      </c>
      <c r="T122" s="15">
        <v>8</v>
      </c>
      <c r="U122" s="18" t="s">
        <v>126</v>
      </c>
      <c r="V122" s="15">
        <v>21</v>
      </c>
      <c r="W122" s="103">
        <f>IF(T121="","",SUM(AF121:AF123))</f>
        <v>2</v>
      </c>
      <c r="X122" s="92"/>
      <c r="Y122" s="98"/>
      <c r="Z122" s="101"/>
      <c r="AA122" s="92"/>
      <c r="AB122" s="101"/>
      <c r="AD122" s="76">
        <f>IF(X121="","",X121*1000+(D122+I122+S122)*100+((D122+I122+S122)-(H122+M122+W122))*10+((SUM(E121:E123)+SUM(J121:J123)+SUM(T121:T123))-(SUM(G121:G123)+SUM(L121:L123)+SUM(V121:V123))))</f>
        <v>2445</v>
      </c>
      <c r="AE122" s="76">
        <f>IF(T122="","",IF(T122&gt;V122,1,0))</f>
        <v>0</v>
      </c>
      <c r="AF122" s="76">
        <f>IF(T122="","",IF(T122&lt;V122,1,0))</f>
        <v>1</v>
      </c>
      <c r="AG122" s="76"/>
      <c r="AH122" s="76"/>
      <c r="AI122" s="76"/>
      <c r="AJ122" s="76"/>
    </row>
    <row r="123" spans="2:36" ht="15" customHeight="1">
      <c r="B123" s="93"/>
      <c r="C123" s="95"/>
      <c r="D123" s="86"/>
      <c r="E123" s="24">
        <f>IF(Q117="","",Q117)</f>
      </c>
      <c r="F123" s="18" t="s">
        <v>127</v>
      </c>
      <c r="G123" s="21">
        <f>IF(O117="","",O117)</f>
      </c>
      <c r="H123" s="102"/>
      <c r="I123" s="106"/>
      <c r="J123" s="12">
        <f>IF(Q120="","",Q120)</f>
      </c>
      <c r="K123" s="18" t="s">
        <v>128</v>
      </c>
      <c r="L123" s="12">
        <f>IF(O120="","",O120)</f>
      </c>
      <c r="M123" s="104"/>
      <c r="N123" s="113"/>
      <c r="O123" s="114"/>
      <c r="P123" s="114"/>
      <c r="Q123" s="114"/>
      <c r="R123" s="115"/>
      <c r="S123" s="106"/>
      <c r="T123" s="12"/>
      <c r="U123" s="30" t="s">
        <v>129</v>
      </c>
      <c r="V123" s="12"/>
      <c r="W123" s="104"/>
      <c r="X123" s="93"/>
      <c r="Y123" s="99"/>
      <c r="Z123" s="102"/>
      <c r="AA123" s="93"/>
      <c r="AB123" s="102"/>
      <c r="AD123" s="76"/>
      <c r="AE123" s="76">
        <f>IF(T123="","",IF(T123&gt;V123,1,0))</f>
      </c>
      <c r="AF123" s="76">
        <f>IF(T123="","",IF(T123&lt;V123,1,0))</f>
      </c>
      <c r="AG123" s="76"/>
      <c r="AH123" s="76"/>
      <c r="AI123" s="76"/>
      <c r="AJ123" s="76"/>
    </row>
    <row r="124" spans="2:36" ht="15" customHeight="1">
      <c r="B124" s="61" t="s">
        <v>144</v>
      </c>
      <c r="C124" s="62" t="s">
        <v>146</v>
      </c>
      <c r="D124" s="34" t="str">
        <f>IF(D125="","",IF(D125&gt;H125,"○","×"))</f>
        <v>○</v>
      </c>
      <c r="E124" s="21">
        <f>IF(V115="","",V115)</f>
        <v>21</v>
      </c>
      <c r="F124" s="27" t="s">
        <v>130</v>
      </c>
      <c r="G124" s="17">
        <f>IF(T115="","",T115)</f>
        <v>0</v>
      </c>
      <c r="H124" s="35"/>
      <c r="I124" s="34" t="str">
        <f>IF(I125="","",IF(I125&gt;M125,"○","×"))</f>
        <v>○</v>
      </c>
      <c r="J124" s="15">
        <f>IF(V118="","",V118)</f>
        <v>21</v>
      </c>
      <c r="K124" s="27" t="s">
        <v>130</v>
      </c>
      <c r="L124" s="15">
        <f>IF(T118="","",T118)</f>
        <v>12</v>
      </c>
      <c r="M124" s="35"/>
      <c r="N124" s="34" t="str">
        <f>IF(N125="","",IF(N125&gt;R125,"○","×"))</f>
        <v>○</v>
      </c>
      <c r="O124" s="15">
        <f>IF(V121="","",V121)</f>
        <v>21</v>
      </c>
      <c r="P124" s="18" t="s">
        <v>130</v>
      </c>
      <c r="Q124" s="15">
        <f>IF(T121="","",T121)</f>
        <v>9</v>
      </c>
      <c r="R124" s="35"/>
      <c r="S124" s="107"/>
      <c r="T124" s="108"/>
      <c r="U124" s="108"/>
      <c r="V124" s="108"/>
      <c r="W124" s="109"/>
      <c r="X124" s="61">
        <f>IF(D124="","",COUNTIF(D124:R124,"○"))</f>
        <v>3</v>
      </c>
      <c r="Y124" s="97" t="s">
        <v>67</v>
      </c>
      <c r="Z124" s="100">
        <f>IF(D124="","",COUNTIF(D124:R124,"×"))</f>
        <v>0</v>
      </c>
      <c r="AA124" s="61">
        <f>IF(AD125="","",RANK(AD125,AD115:AD126))</f>
        <v>1</v>
      </c>
      <c r="AB124" s="100"/>
      <c r="AD124" s="76"/>
      <c r="AE124" s="76"/>
      <c r="AF124" s="76"/>
      <c r="AG124" s="76"/>
      <c r="AH124" s="76"/>
      <c r="AI124" s="76"/>
      <c r="AJ124" s="76"/>
    </row>
    <row r="125" spans="2:36" ht="15" customHeight="1">
      <c r="B125" s="92"/>
      <c r="C125" s="94"/>
      <c r="D125" s="85">
        <f>W116</f>
        <v>2</v>
      </c>
      <c r="E125" s="21">
        <f>IF(V116="","",V116)</f>
        <v>21</v>
      </c>
      <c r="F125" s="18" t="s">
        <v>130</v>
      </c>
      <c r="G125" s="21">
        <f>IF(T116="","",T116)</f>
        <v>0</v>
      </c>
      <c r="H125" s="103">
        <f>S116</f>
        <v>0</v>
      </c>
      <c r="I125" s="105">
        <f>W119</f>
        <v>2</v>
      </c>
      <c r="J125" s="15">
        <f>IF(V119="","",V119)</f>
        <v>21</v>
      </c>
      <c r="K125" s="18" t="s">
        <v>130</v>
      </c>
      <c r="L125" s="15">
        <f>IF(T119="","",T119)</f>
        <v>13</v>
      </c>
      <c r="M125" s="103">
        <f>S119</f>
        <v>0</v>
      </c>
      <c r="N125" s="105">
        <f>W122</f>
        <v>2</v>
      </c>
      <c r="O125" s="15">
        <f>IF(V122="","",V122)</f>
        <v>21</v>
      </c>
      <c r="P125" s="18" t="s">
        <v>130</v>
      </c>
      <c r="Q125" s="15">
        <f>IF(T122="","",T122)</f>
        <v>8</v>
      </c>
      <c r="R125" s="103">
        <f>S122</f>
        <v>0</v>
      </c>
      <c r="S125" s="110"/>
      <c r="T125" s="111"/>
      <c r="U125" s="111"/>
      <c r="V125" s="111"/>
      <c r="W125" s="112"/>
      <c r="X125" s="92"/>
      <c r="Y125" s="98"/>
      <c r="Z125" s="101"/>
      <c r="AA125" s="92"/>
      <c r="AB125" s="101"/>
      <c r="AD125" s="76">
        <f>IF(X124="","",X124*1000+(D125+I125+N125)*100+((D125+I125+N125)-(H125+M125+R125))*10+((SUM(E124:E126)+SUM(J124:J126)+SUM(O124:O126))-(SUM(G124:G126)+SUM(L124:L126)+SUM(Q124:Q126))))</f>
        <v>3744</v>
      </c>
      <c r="AE125" s="76"/>
      <c r="AF125" s="76"/>
      <c r="AG125" s="76"/>
      <c r="AH125" s="76"/>
      <c r="AI125" s="76"/>
      <c r="AJ125" s="76"/>
    </row>
    <row r="126" spans="2:36" s="31" customFormat="1" ht="15" customHeight="1">
      <c r="B126" s="93"/>
      <c r="C126" s="95"/>
      <c r="D126" s="86"/>
      <c r="E126" s="24">
        <f>IF(V117="","",V117)</f>
      </c>
      <c r="F126" s="18" t="s">
        <v>130</v>
      </c>
      <c r="G126" s="21">
        <f>IF(T117="","",T117)</f>
      </c>
      <c r="H126" s="104"/>
      <c r="I126" s="106"/>
      <c r="J126" s="15">
        <f>IF(V120="","",V120)</f>
      </c>
      <c r="K126" s="30" t="s">
        <v>130</v>
      </c>
      <c r="L126" s="15">
        <f>IF(T120="","",T120)</f>
      </c>
      <c r="M126" s="104"/>
      <c r="N126" s="106"/>
      <c r="O126" s="12">
        <f>IF(V123="","",V123)</f>
      </c>
      <c r="P126" s="18" t="s">
        <v>130</v>
      </c>
      <c r="Q126" s="15">
        <f>IF(T123="","",T123)</f>
      </c>
      <c r="R126" s="104"/>
      <c r="S126" s="113"/>
      <c r="T126" s="114"/>
      <c r="U126" s="114"/>
      <c r="V126" s="114"/>
      <c r="W126" s="115"/>
      <c r="X126" s="93"/>
      <c r="Y126" s="99"/>
      <c r="Z126" s="102"/>
      <c r="AA126" s="93"/>
      <c r="AB126" s="102"/>
      <c r="AC126"/>
      <c r="AD126" s="76"/>
      <c r="AE126" s="76"/>
      <c r="AF126" s="76"/>
      <c r="AG126" s="76"/>
      <c r="AH126" s="76"/>
      <c r="AI126" s="76"/>
      <c r="AJ126" s="76"/>
    </row>
    <row r="127" spans="2:36" s="31" customFormat="1" ht="15" customHeight="1">
      <c r="B127" s="36"/>
      <c r="C127" s="36"/>
      <c r="D127" s="37"/>
      <c r="E127" s="33"/>
      <c r="F127" s="33"/>
      <c r="G127" s="33"/>
      <c r="H127" s="37"/>
      <c r="I127" s="37"/>
      <c r="J127" s="33"/>
      <c r="K127" s="33"/>
      <c r="L127" s="33"/>
      <c r="M127" s="37"/>
      <c r="N127" s="37"/>
      <c r="O127" s="37"/>
      <c r="P127" s="33"/>
      <c r="Q127" s="33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76"/>
      <c r="AE127" s="76"/>
      <c r="AF127" s="76"/>
      <c r="AG127" s="76"/>
      <c r="AH127" s="76"/>
      <c r="AI127" s="76"/>
      <c r="AJ127" s="76"/>
    </row>
    <row r="128" spans="2:36" ht="15" customHeight="1">
      <c r="B128" s="10" t="s">
        <v>135</v>
      </c>
      <c r="C128" s="11"/>
      <c r="D128" s="63" t="s">
        <v>153</v>
      </c>
      <c r="E128" s="64"/>
      <c r="F128" s="64"/>
      <c r="G128" s="64"/>
      <c r="H128" s="65"/>
      <c r="I128" s="63" t="s">
        <v>154</v>
      </c>
      <c r="J128" s="64"/>
      <c r="K128" s="64"/>
      <c r="L128" s="64"/>
      <c r="M128" s="65"/>
      <c r="N128" s="63" t="s">
        <v>155</v>
      </c>
      <c r="O128" s="64"/>
      <c r="P128" s="64"/>
      <c r="Q128" s="64"/>
      <c r="R128" s="65"/>
      <c r="S128" s="14"/>
      <c r="T128" s="9" t="s">
        <v>64</v>
      </c>
      <c r="U128" s="9"/>
      <c r="V128" s="63" t="s">
        <v>65</v>
      </c>
      <c r="W128" s="65"/>
      <c r="AA128" s="15"/>
      <c r="AD128" s="76"/>
      <c r="AE128" s="76"/>
      <c r="AF128" s="76"/>
      <c r="AG128" s="76"/>
      <c r="AH128" s="76"/>
      <c r="AI128" s="76"/>
      <c r="AJ128" s="76"/>
    </row>
    <row r="129" spans="2:36" ht="15" customHeight="1">
      <c r="B129" s="61" t="s">
        <v>150</v>
      </c>
      <c r="C129" s="62" t="s">
        <v>102</v>
      </c>
      <c r="D129" s="96"/>
      <c r="E129" s="70"/>
      <c r="F129" s="70"/>
      <c r="G129" s="70"/>
      <c r="H129" s="71"/>
      <c r="I129" s="16" t="str">
        <f>IF(I130="","",IF(I130&gt;M130,"○","×"))</f>
        <v>○</v>
      </c>
      <c r="J129" s="17">
        <v>21</v>
      </c>
      <c r="K129" s="18" t="s">
        <v>132</v>
      </c>
      <c r="L129" s="17">
        <v>14</v>
      </c>
      <c r="M129" s="19"/>
      <c r="N129" s="20" t="str">
        <f>IF(N130="","",IF(N130&gt;R130,"○","×"))</f>
        <v>×</v>
      </c>
      <c r="O129" s="17">
        <v>12</v>
      </c>
      <c r="P129" s="18" t="s">
        <v>132</v>
      </c>
      <c r="Q129" s="17">
        <v>21</v>
      </c>
      <c r="R129" s="19"/>
      <c r="S129" s="79">
        <f>IF(I129="","",COUNTIF(I129:R129,"○"))</f>
        <v>1</v>
      </c>
      <c r="T129" s="89" t="s">
        <v>67</v>
      </c>
      <c r="U129" s="80">
        <f>IF(I129="","",COUNTIF(I129:R129,"×"))</f>
        <v>1</v>
      </c>
      <c r="V129" s="79">
        <f>IF(AD130="","",RANK(AD130,AD129:AD137))</f>
        <v>2</v>
      </c>
      <c r="W129" s="80"/>
      <c r="X129" s="21"/>
      <c r="Y129" s="21"/>
      <c r="Z129" s="15"/>
      <c r="AA129" s="15"/>
      <c r="AD129" s="76"/>
      <c r="AE129" s="76">
        <f>IF(J129="","",IF(J129&gt;L129,1,0))</f>
        <v>1</v>
      </c>
      <c r="AF129" s="76">
        <f>IF(L129="","",IF(J129&lt;L129,1,0))</f>
        <v>0</v>
      </c>
      <c r="AG129" s="76">
        <f>IF(O129="","",IF(O129&gt;Q129,1,0))</f>
        <v>0</v>
      </c>
      <c r="AH129" s="76">
        <f>IF(Q129="","",IF(O129&lt;Q129,1,0))</f>
        <v>1</v>
      </c>
      <c r="AI129" s="76"/>
      <c r="AJ129" s="76"/>
    </row>
    <row r="130" spans="2:36" ht="15" customHeight="1">
      <c r="B130" s="92"/>
      <c r="C130" s="94"/>
      <c r="D130" s="72"/>
      <c r="E130" s="73"/>
      <c r="F130" s="73"/>
      <c r="G130" s="73"/>
      <c r="H130" s="66"/>
      <c r="I130" s="85">
        <f>IF(J129="","",SUM(AE129:AE131))</f>
        <v>2</v>
      </c>
      <c r="J130" s="21">
        <v>21</v>
      </c>
      <c r="K130" s="18" t="s">
        <v>86</v>
      </c>
      <c r="L130" s="21">
        <v>11</v>
      </c>
      <c r="M130" s="87">
        <f>IF(L129="","",SUM(AF129:AF131))</f>
        <v>0</v>
      </c>
      <c r="N130" s="85">
        <f>IF(O129="","",SUM(AG129:AG131))</f>
        <v>1</v>
      </c>
      <c r="O130" s="22">
        <v>21</v>
      </c>
      <c r="P130" s="18" t="s">
        <v>86</v>
      </c>
      <c r="Q130" s="22">
        <v>12</v>
      </c>
      <c r="R130" s="87">
        <f>IF(Q129="","",SUM(AH129:AH131))</f>
        <v>2</v>
      </c>
      <c r="S130" s="81"/>
      <c r="T130" s="90"/>
      <c r="U130" s="82"/>
      <c r="V130" s="81"/>
      <c r="W130" s="82"/>
      <c r="X130" s="21"/>
      <c r="Y130" s="21"/>
      <c r="Z130" s="15"/>
      <c r="AA130" s="15"/>
      <c r="AD130" s="76">
        <f>IF(S129="","",S129*1000+(I130+N130)*100+((I130+N130)-(M130+R130))*10+((SUM(J129:J131)+SUM(O129:O131))-(SUM(L129:L131)+SUM(Q129:Q131))))</f>
        <v>1325</v>
      </c>
      <c r="AE130" s="76">
        <f>IF(J130="","",IF(J130&gt;L130,1,0))</f>
        <v>1</v>
      </c>
      <c r="AF130" s="76">
        <f>IF(L130="","",IF(J130&lt;L130,1,0))</f>
        <v>0</v>
      </c>
      <c r="AG130" s="76">
        <f>IF(O130="","",IF(O130&gt;Q130,1,0))</f>
        <v>1</v>
      </c>
      <c r="AH130" s="76">
        <f>IF(Q130="","",IF(O130&lt;Q130,1,0))</f>
        <v>0</v>
      </c>
      <c r="AI130" s="76"/>
      <c r="AJ130" s="76"/>
    </row>
    <row r="131" spans="2:36" ht="15" customHeight="1">
      <c r="B131" s="93"/>
      <c r="C131" s="95"/>
      <c r="D131" s="67"/>
      <c r="E131" s="68"/>
      <c r="F131" s="68"/>
      <c r="G131" s="68"/>
      <c r="H131" s="69"/>
      <c r="I131" s="86"/>
      <c r="J131" s="24"/>
      <c r="K131" s="18" t="s">
        <v>86</v>
      </c>
      <c r="L131" s="24"/>
      <c r="M131" s="88"/>
      <c r="N131" s="86"/>
      <c r="O131" s="25">
        <v>19</v>
      </c>
      <c r="P131" s="18" t="s">
        <v>86</v>
      </c>
      <c r="Q131" s="25">
        <v>21</v>
      </c>
      <c r="R131" s="88"/>
      <c r="S131" s="83"/>
      <c r="T131" s="91"/>
      <c r="U131" s="84"/>
      <c r="V131" s="83"/>
      <c r="W131" s="84"/>
      <c r="X131" s="21"/>
      <c r="Y131" s="21"/>
      <c r="Z131" s="26"/>
      <c r="AA131" s="26"/>
      <c r="AD131" s="76"/>
      <c r="AE131" s="76">
        <f>IF(J131="","",IF(J131&gt;L131,1,0))</f>
      </c>
      <c r="AF131" s="76">
        <f>IF(L131="","",IF(J131&lt;L131,1,0))</f>
      </c>
      <c r="AG131" s="76">
        <f>IF(O131="","",IF(O131&gt;Q131,1,0))</f>
        <v>0</v>
      </c>
      <c r="AH131" s="76">
        <f>IF(Q131="","",IF(O131&lt;Q131,1,0))</f>
        <v>1</v>
      </c>
      <c r="AI131" s="76"/>
      <c r="AJ131" s="76"/>
    </row>
    <row r="132" spans="2:36" ht="15" customHeight="1">
      <c r="B132" s="61" t="s">
        <v>151</v>
      </c>
      <c r="C132" s="62" t="s">
        <v>138</v>
      </c>
      <c r="D132" s="16" t="str">
        <f>IF(E132="","",IF(D133&gt;H133,"○","×"))</f>
        <v>×</v>
      </c>
      <c r="E132" s="17">
        <f>IF(L129="","",L129)</f>
        <v>14</v>
      </c>
      <c r="F132" s="27" t="s">
        <v>86</v>
      </c>
      <c r="G132" s="17">
        <f>IF(J129="","",J129)</f>
        <v>21</v>
      </c>
      <c r="H132" s="28"/>
      <c r="I132" s="96"/>
      <c r="J132" s="70"/>
      <c r="K132" s="70"/>
      <c r="L132" s="70"/>
      <c r="M132" s="71"/>
      <c r="N132" s="16" t="str">
        <f>IF(O132="","",IF(N133&gt;R133,"○","×"))</f>
        <v>×</v>
      </c>
      <c r="O132" s="17">
        <v>19</v>
      </c>
      <c r="P132" s="27" t="s">
        <v>86</v>
      </c>
      <c r="Q132" s="17">
        <v>21</v>
      </c>
      <c r="R132" s="29"/>
      <c r="S132" s="79">
        <f>IF(D132="","",COUNTIF(D132:R134,"○"))</f>
        <v>0</v>
      </c>
      <c r="T132" s="89" t="s">
        <v>67</v>
      </c>
      <c r="U132" s="80">
        <f>IF(D132="","",COUNTIF(D132:R134,"×"))</f>
        <v>2</v>
      </c>
      <c r="V132" s="79">
        <f>IF(AD133="","",RANK(AD133,AD129:AD137))</f>
        <v>3</v>
      </c>
      <c r="W132" s="80"/>
      <c r="X132" s="21"/>
      <c r="Y132" s="21"/>
      <c r="Z132" s="26"/>
      <c r="AA132" s="26"/>
      <c r="AD132" s="76"/>
      <c r="AE132" s="76">
        <f>IF(O132="","",IF(O132&gt;Q132,1,0))</f>
        <v>0</v>
      </c>
      <c r="AF132" s="76">
        <f>IF(Q132="","",IF(O132&lt;Q132,1,0))</f>
        <v>1</v>
      </c>
      <c r="AG132" s="76"/>
      <c r="AH132" s="76"/>
      <c r="AI132" s="76"/>
      <c r="AJ132" s="76"/>
    </row>
    <row r="133" spans="2:36" ht="15" customHeight="1">
      <c r="B133" s="92"/>
      <c r="C133" s="94"/>
      <c r="D133" s="85">
        <f>M130</f>
        <v>0</v>
      </c>
      <c r="E133" s="21">
        <f>IF(L130="","",L130)</f>
        <v>11</v>
      </c>
      <c r="F133" s="18" t="s">
        <v>86</v>
      </c>
      <c r="G133" s="21">
        <f>IF(J130="","",J130)</f>
        <v>21</v>
      </c>
      <c r="H133" s="87">
        <f>I130</f>
        <v>2</v>
      </c>
      <c r="I133" s="72"/>
      <c r="J133" s="73"/>
      <c r="K133" s="73"/>
      <c r="L133" s="73"/>
      <c r="M133" s="66"/>
      <c r="N133" s="85">
        <f>IF(O132="","",SUM(AE132:AE134))</f>
        <v>0</v>
      </c>
      <c r="O133" s="21">
        <v>14</v>
      </c>
      <c r="P133" s="18" t="s">
        <v>124</v>
      </c>
      <c r="Q133" s="21">
        <v>21</v>
      </c>
      <c r="R133" s="87">
        <f>IF(Q132="","",SUM(AF132:AF134))</f>
        <v>2</v>
      </c>
      <c r="S133" s="81"/>
      <c r="T133" s="90"/>
      <c r="U133" s="82"/>
      <c r="V133" s="81"/>
      <c r="W133" s="82"/>
      <c r="X133" s="21"/>
      <c r="Y133" s="21"/>
      <c r="Z133" s="26"/>
      <c r="AA133" s="26"/>
      <c r="AD133" s="76">
        <f>IF(S132="","",S132*1000+(D133+N133)*100+((D133+N133)-(H133+R133))*10+((SUM(E132:E134)+SUM(O132:O134))-(SUM(G132:G134)+SUM(Q132:Q134))))</f>
        <v>-66</v>
      </c>
      <c r="AE133" s="76">
        <f>IF(O133="","",IF(O133&gt;Q133,1,0))</f>
        <v>0</v>
      </c>
      <c r="AF133" s="76">
        <f>IF(Q133="","",IF(O133&lt;Q133,1,0))</f>
        <v>1</v>
      </c>
      <c r="AG133" s="76"/>
      <c r="AH133" s="76"/>
      <c r="AI133" s="76"/>
      <c r="AJ133" s="76"/>
    </row>
    <row r="134" spans="2:36" ht="15" customHeight="1">
      <c r="B134" s="93"/>
      <c r="C134" s="95"/>
      <c r="D134" s="86"/>
      <c r="E134" s="24">
        <f>IF(L131="","",L131)</f>
      </c>
      <c r="F134" s="30" t="s">
        <v>86</v>
      </c>
      <c r="G134" s="24">
        <f>IF(J131="","",J131)</f>
      </c>
      <c r="H134" s="88"/>
      <c r="I134" s="67"/>
      <c r="J134" s="68"/>
      <c r="K134" s="68"/>
      <c r="L134" s="68"/>
      <c r="M134" s="69"/>
      <c r="N134" s="86"/>
      <c r="O134" s="24"/>
      <c r="P134" s="18" t="s">
        <v>86</v>
      </c>
      <c r="Q134" s="24"/>
      <c r="R134" s="88"/>
      <c r="S134" s="83"/>
      <c r="T134" s="91"/>
      <c r="U134" s="84"/>
      <c r="V134" s="83"/>
      <c r="W134" s="84"/>
      <c r="X134" s="21"/>
      <c r="Y134" s="21"/>
      <c r="Z134" s="26"/>
      <c r="AA134" s="26"/>
      <c r="AD134" s="76"/>
      <c r="AE134" s="76">
        <f>IF(O134="","",IF(O134&gt;Q134,1,0))</f>
      </c>
      <c r="AF134" s="76">
        <f>IF(Q134="","",IF(O134&lt;Q134,1,0))</f>
      </c>
      <c r="AG134" s="76"/>
      <c r="AH134" s="76"/>
      <c r="AI134" s="76"/>
      <c r="AJ134" s="76"/>
    </row>
    <row r="135" spans="2:36" ht="15" customHeight="1">
      <c r="B135" s="92" t="s">
        <v>152</v>
      </c>
      <c r="C135" s="94" t="s">
        <v>139</v>
      </c>
      <c r="D135" s="16" t="str">
        <f>IF(E135="","",IF(D136&gt;H136,"○","×"))</f>
        <v>○</v>
      </c>
      <c r="E135" s="17">
        <f>IF(Q129="","",Q129)</f>
        <v>21</v>
      </c>
      <c r="F135" s="27" t="s">
        <v>86</v>
      </c>
      <c r="G135" s="17">
        <f>IF(O129="","",O129)</f>
        <v>12</v>
      </c>
      <c r="H135" s="29"/>
      <c r="I135" s="16" t="str">
        <f>IF(J135="","",IF(I136&gt;M136,"○","×"))</f>
        <v>○</v>
      </c>
      <c r="J135" s="17">
        <f>IF(Q132="","",Q132)</f>
        <v>21</v>
      </c>
      <c r="K135" s="18" t="s">
        <v>86</v>
      </c>
      <c r="L135" s="17">
        <f>IF(O132="","",O132)</f>
        <v>19</v>
      </c>
      <c r="M135" s="29"/>
      <c r="N135" s="96"/>
      <c r="O135" s="70"/>
      <c r="P135" s="70"/>
      <c r="Q135" s="70"/>
      <c r="R135" s="71"/>
      <c r="S135" s="79">
        <f>IF(D135="","",COUNTIF(D135:M135,"○"))</f>
        <v>2</v>
      </c>
      <c r="T135" s="89" t="s">
        <v>67</v>
      </c>
      <c r="U135" s="80">
        <f>IF(D135="","",COUNTIF(D135:M135,"×"))</f>
        <v>0</v>
      </c>
      <c r="V135" s="79">
        <f>IF(AD136="","",RANK(AD136,AD129:AD137))</f>
        <v>1</v>
      </c>
      <c r="W135" s="80"/>
      <c r="X135" s="21"/>
      <c r="Y135" s="21"/>
      <c r="Z135" s="26"/>
      <c r="AA135" s="26"/>
      <c r="AD135" s="76"/>
      <c r="AE135" s="76"/>
      <c r="AF135" s="76"/>
      <c r="AG135" s="76"/>
      <c r="AH135" s="76"/>
      <c r="AI135" s="76"/>
      <c r="AJ135" s="76"/>
    </row>
    <row r="136" spans="2:36" ht="15" customHeight="1">
      <c r="B136" s="92"/>
      <c r="C136" s="94"/>
      <c r="D136" s="85">
        <f>R130</f>
        <v>2</v>
      </c>
      <c r="E136" s="21">
        <f>IF(Q130="","",Q130)</f>
        <v>12</v>
      </c>
      <c r="F136" s="18" t="s">
        <v>124</v>
      </c>
      <c r="G136" s="21">
        <f>IF(O130="","",O130)</f>
        <v>21</v>
      </c>
      <c r="H136" s="87">
        <f>N130</f>
        <v>1</v>
      </c>
      <c r="I136" s="85">
        <f>R133</f>
        <v>2</v>
      </c>
      <c r="J136" s="21">
        <f>IF(Q133="","",Q133)</f>
        <v>21</v>
      </c>
      <c r="K136" s="18" t="s">
        <v>124</v>
      </c>
      <c r="L136" s="22">
        <f>IF(O133="","",O133)</f>
        <v>14</v>
      </c>
      <c r="M136" s="87">
        <f>N133</f>
        <v>0</v>
      </c>
      <c r="N136" s="72"/>
      <c r="O136" s="73"/>
      <c r="P136" s="73"/>
      <c r="Q136" s="73"/>
      <c r="R136" s="66"/>
      <c r="S136" s="81"/>
      <c r="T136" s="90"/>
      <c r="U136" s="82"/>
      <c r="V136" s="81"/>
      <c r="W136" s="82"/>
      <c r="X136" s="21"/>
      <c r="Y136" s="21"/>
      <c r="Z136" s="26"/>
      <c r="AA136" s="26"/>
      <c r="AD136" s="76">
        <f>IF(S135="","",S135*1000+(D136+I136)*100+((D136+I136)-(H136+M136))*10+((SUM(E135:E137)+SUM(J135:J137))-(SUM(G135:G137)+SUM(L135:L137))))</f>
        <v>2441</v>
      </c>
      <c r="AE136" s="76"/>
      <c r="AF136" s="76"/>
      <c r="AG136" s="76"/>
      <c r="AH136" s="76"/>
      <c r="AI136" s="76"/>
      <c r="AJ136" s="76"/>
    </row>
    <row r="137" spans="2:36" ht="15" customHeight="1">
      <c r="B137" s="93"/>
      <c r="C137" s="95"/>
      <c r="D137" s="86"/>
      <c r="E137" s="24">
        <f>IF(Q131="","",Q131)</f>
        <v>21</v>
      </c>
      <c r="F137" s="30" t="s">
        <v>133</v>
      </c>
      <c r="G137" s="24">
        <f>IF(O131="","",O131)</f>
        <v>19</v>
      </c>
      <c r="H137" s="88"/>
      <c r="I137" s="86"/>
      <c r="J137" s="24">
        <f>IF(Q134="","",Q134)</f>
      </c>
      <c r="K137" s="18" t="s">
        <v>134</v>
      </c>
      <c r="L137" s="25">
        <f>IF(O134="","",O134)</f>
      </c>
      <c r="M137" s="88"/>
      <c r="N137" s="67"/>
      <c r="O137" s="68"/>
      <c r="P137" s="68"/>
      <c r="Q137" s="68"/>
      <c r="R137" s="69"/>
      <c r="S137" s="83"/>
      <c r="T137" s="91"/>
      <c r="U137" s="84"/>
      <c r="V137" s="83"/>
      <c r="W137" s="84"/>
      <c r="X137" s="21"/>
      <c r="Y137" s="21"/>
      <c r="Z137" s="26"/>
      <c r="AA137" s="26"/>
      <c r="AD137" s="76"/>
      <c r="AE137" s="76"/>
      <c r="AF137" s="76"/>
      <c r="AG137" s="76"/>
      <c r="AH137" s="76"/>
      <c r="AI137" s="76"/>
      <c r="AJ137" s="76"/>
    </row>
    <row r="138" spans="2:18" s="31" customFormat="1" ht="15" customHeight="1">
      <c r="B138" s="32"/>
      <c r="C138" s="32"/>
      <c r="E138" s="33"/>
      <c r="F138" s="33"/>
      <c r="G138" s="33"/>
      <c r="J138" s="33"/>
      <c r="K138" s="33"/>
      <c r="L138" s="33"/>
      <c r="O138" s="33"/>
      <c r="P138" s="33"/>
      <c r="Q138" s="33"/>
      <c r="R138" s="33"/>
    </row>
    <row r="140" spans="2:16" ht="13.5">
      <c r="B140" s="40" t="s">
        <v>199</v>
      </c>
      <c r="P140" s="40" t="s">
        <v>201</v>
      </c>
    </row>
    <row r="141" spans="2:24" ht="14.25" thickBot="1">
      <c r="B141" s="145" t="str">
        <f>INDEX(B90:B101,MATCH(1,AA90:AA101,0),1)</f>
        <v>大西　琴音</v>
      </c>
      <c r="C141" s="141" t="str">
        <f>INDEX(C90:C101,MATCH(1,AA90:AA101,0),1)</f>
        <v>(神　郷)</v>
      </c>
      <c r="D141" s="53"/>
      <c r="E141" s="53"/>
      <c r="F141" s="53"/>
      <c r="G141" s="53"/>
      <c r="L141" s="53"/>
      <c r="M141" s="53"/>
      <c r="N141" s="53"/>
      <c r="O141" s="53"/>
      <c r="P141" s="148" t="str">
        <f>INDEX(B115:B126,MATCH(1,AA115:AA126,0),1)</f>
        <v>細川　愛菜</v>
      </c>
      <c r="Q141" s="148"/>
      <c r="R141" s="148"/>
      <c r="S141" s="148"/>
      <c r="T141" s="148"/>
      <c r="U141" s="143" t="str">
        <f>INDEX(C115:C126,MATCH(1,AA115:AA126,0),1)</f>
        <v>(角　野)</v>
      </c>
      <c r="V141" s="143"/>
      <c r="W141" s="143"/>
      <c r="X141" s="143"/>
    </row>
    <row r="142" spans="2:24" ht="14.25" thickTop="1">
      <c r="B142" s="145"/>
      <c r="C142" s="141"/>
      <c r="E142" s="149" t="s">
        <v>218</v>
      </c>
      <c r="F142" s="150"/>
      <c r="G142" s="150"/>
      <c r="H142" s="54"/>
      <c r="K142" s="56"/>
      <c r="L142" s="155" t="s">
        <v>219</v>
      </c>
      <c r="M142" s="136"/>
      <c r="N142" s="136"/>
      <c r="P142" s="148"/>
      <c r="Q142" s="148"/>
      <c r="R142" s="148"/>
      <c r="S142" s="148"/>
      <c r="T142" s="148"/>
      <c r="U142" s="143"/>
      <c r="V142" s="143"/>
      <c r="W142" s="143"/>
      <c r="X142" s="143"/>
    </row>
    <row r="143" spans="5:14" ht="14.25" thickBot="1">
      <c r="E143" s="151"/>
      <c r="F143" s="151"/>
      <c r="G143" s="150"/>
      <c r="H143" s="55"/>
      <c r="I143" s="45"/>
      <c r="J143" s="52"/>
      <c r="K143" s="60"/>
      <c r="L143" s="136"/>
      <c r="M143" s="143"/>
      <c r="N143" s="143"/>
    </row>
    <row r="144" spans="2:16" ht="14.25" thickTop="1">
      <c r="B144" s="40" t="s">
        <v>198</v>
      </c>
      <c r="E144" s="151"/>
      <c r="F144" s="151"/>
      <c r="G144" s="152"/>
      <c r="H144" s="159" t="s">
        <v>222</v>
      </c>
      <c r="I144" s="139"/>
      <c r="J144" s="138"/>
      <c r="K144" s="138"/>
      <c r="L144" s="156"/>
      <c r="M144" s="143"/>
      <c r="N144" s="143"/>
      <c r="P144" s="40" t="s">
        <v>202</v>
      </c>
    </row>
    <row r="145" spans="2:24" ht="13.5">
      <c r="B145" s="145" t="str">
        <f>INDEX(B104:B112,MATCH(1,V104:V112,0),1)</f>
        <v>米里　春香</v>
      </c>
      <c r="C145" s="141" t="str">
        <f>INDEX(C104:C112,MATCH(1,V104:V112,0),1)</f>
        <v>(惣　開)</v>
      </c>
      <c r="D145" s="45"/>
      <c r="E145" s="153"/>
      <c r="F145" s="153"/>
      <c r="G145" s="154"/>
      <c r="H145" s="144"/>
      <c r="I145" s="144"/>
      <c r="J145" s="144"/>
      <c r="K145" s="144"/>
      <c r="L145" s="157"/>
      <c r="M145" s="158"/>
      <c r="N145" s="158"/>
      <c r="O145" s="45"/>
      <c r="P145" s="148" t="str">
        <f>INDEX(B129:B137,MATCH(1,V129:V137,0),1)</f>
        <v>藤山　流衣</v>
      </c>
      <c r="Q145" s="148"/>
      <c r="R145" s="148"/>
      <c r="S145" s="148"/>
      <c r="T145" s="148"/>
      <c r="U145" s="143" t="str">
        <f>INDEX(C129:C137,MATCH(1,V129:V137,0),1)</f>
        <v>(惣　開)</v>
      </c>
      <c r="V145" s="143"/>
      <c r="W145" s="143"/>
      <c r="X145" s="143"/>
    </row>
    <row r="146" spans="2:24" ht="13.5">
      <c r="B146" s="145"/>
      <c r="C146" s="141"/>
      <c r="H146" s="144"/>
      <c r="I146" s="144"/>
      <c r="J146" s="144"/>
      <c r="K146" s="144"/>
      <c r="P146" s="148"/>
      <c r="Q146" s="148"/>
      <c r="R146" s="148"/>
      <c r="S146" s="148"/>
      <c r="T146" s="148"/>
      <c r="U146" s="143"/>
      <c r="V146" s="143"/>
      <c r="W146" s="143"/>
      <c r="X146" s="143"/>
    </row>
  </sheetData>
  <sheetProtection/>
  <mergeCells count="463">
    <mergeCell ref="U141:X142"/>
    <mergeCell ref="P145:T146"/>
    <mergeCell ref="U145:X146"/>
    <mergeCell ref="E142:G145"/>
    <mergeCell ref="L142:N145"/>
    <mergeCell ref="H144:K146"/>
    <mergeCell ref="P141:T142"/>
    <mergeCell ref="C87:R87"/>
    <mergeCell ref="B99:B101"/>
    <mergeCell ref="C99:C101"/>
    <mergeCell ref="B96:B98"/>
    <mergeCell ref="C96:C98"/>
    <mergeCell ref="R91:R92"/>
    <mergeCell ref="B141:B142"/>
    <mergeCell ref="C141:C142"/>
    <mergeCell ref="B145:B146"/>
    <mergeCell ref="C145:C146"/>
    <mergeCell ref="U28:X29"/>
    <mergeCell ref="H29:K31"/>
    <mergeCell ref="B76:B78"/>
    <mergeCell ref="C76:C78"/>
    <mergeCell ref="D77:D78"/>
    <mergeCell ref="H83:K85"/>
    <mergeCell ref="B28:B29"/>
    <mergeCell ref="C28:C29"/>
    <mergeCell ref="P28:T29"/>
    <mergeCell ref="B82:B83"/>
    <mergeCell ref="C82:C83"/>
    <mergeCell ref="P82:T83"/>
    <mergeCell ref="AA99:AB101"/>
    <mergeCell ref="D100:D101"/>
    <mergeCell ref="H100:H101"/>
    <mergeCell ref="I100:I101"/>
    <mergeCell ref="M100:M101"/>
    <mergeCell ref="N100:N101"/>
    <mergeCell ref="R100:R101"/>
    <mergeCell ref="S99:W101"/>
    <mergeCell ref="AA96:AB98"/>
    <mergeCell ref="D97:D98"/>
    <mergeCell ref="H97:H98"/>
    <mergeCell ref="I97:I98"/>
    <mergeCell ref="M97:M98"/>
    <mergeCell ref="S97:S98"/>
    <mergeCell ref="W97:W98"/>
    <mergeCell ref="N96:R98"/>
    <mergeCell ref="Y93:Y95"/>
    <mergeCell ref="Z93:Z95"/>
    <mergeCell ref="W94:W95"/>
    <mergeCell ref="X99:X101"/>
    <mergeCell ref="Y96:Y98"/>
    <mergeCell ref="Z96:Z98"/>
    <mergeCell ref="Y99:Y101"/>
    <mergeCell ref="Z99:Z101"/>
    <mergeCell ref="X96:X98"/>
    <mergeCell ref="X93:X95"/>
    <mergeCell ref="AA93:AB95"/>
    <mergeCell ref="W91:W92"/>
    <mergeCell ref="B93:B95"/>
    <mergeCell ref="C93:C95"/>
    <mergeCell ref="I93:M95"/>
    <mergeCell ref="D94:D95"/>
    <mergeCell ref="H94:H95"/>
    <mergeCell ref="N94:N95"/>
    <mergeCell ref="R94:R95"/>
    <mergeCell ref="S94:S95"/>
    <mergeCell ref="X89:Z89"/>
    <mergeCell ref="AA89:AB89"/>
    <mergeCell ref="AA90:AB92"/>
    <mergeCell ref="Z76:Z78"/>
    <mergeCell ref="Y90:Y92"/>
    <mergeCell ref="Z90:Z92"/>
    <mergeCell ref="AA76:AB78"/>
    <mergeCell ref="U82:X83"/>
    <mergeCell ref="B90:B92"/>
    <mergeCell ref="C90:C92"/>
    <mergeCell ref="D90:H92"/>
    <mergeCell ref="X90:X92"/>
    <mergeCell ref="I91:I92"/>
    <mergeCell ref="M91:M92"/>
    <mergeCell ref="N91:N92"/>
    <mergeCell ref="S91:S92"/>
    <mergeCell ref="D89:H89"/>
    <mergeCell ref="I89:M89"/>
    <mergeCell ref="N89:R89"/>
    <mergeCell ref="S89:W89"/>
    <mergeCell ref="H77:H78"/>
    <mergeCell ref="I77:I78"/>
    <mergeCell ref="M77:M78"/>
    <mergeCell ref="N77:N78"/>
    <mergeCell ref="R77:R78"/>
    <mergeCell ref="S76:W78"/>
    <mergeCell ref="X76:X78"/>
    <mergeCell ref="Y76:Y78"/>
    <mergeCell ref="D74:D75"/>
    <mergeCell ref="H74:H75"/>
    <mergeCell ref="I74:I75"/>
    <mergeCell ref="M74:M75"/>
    <mergeCell ref="S71:S72"/>
    <mergeCell ref="W71:W72"/>
    <mergeCell ref="Z73:Z75"/>
    <mergeCell ref="AA73:AB75"/>
    <mergeCell ref="S74:S75"/>
    <mergeCell ref="W74:W75"/>
    <mergeCell ref="X73:X75"/>
    <mergeCell ref="Y73:Y75"/>
    <mergeCell ref="N71:N72"/>
    <mergeCell ref="R71:R72"/>
    <mergeCell ref="B73:B75"/>
    <mergeCell ref="C73:C75"/>
    <mergeCell ref="N73:R75"/>
    <mergeCell ref="B70:B72"/>
    <mergeCell ref="C70:C72"/>
    <mergeCell ref="I70:M72"/>
    <mergeCell ref="D71:D72"/>
    <mergeCell ref="H71:H72"/>
    <mergeCell ref="X66:Z66"/>
    <mergeCell ref="AA66:AB66"/>
    <mergeCell ref="AA67:AB69"/>
    <mergeCell ref="Z70:Z72"/>
    <mergeCell ref="AA70:AB72"/>
    <mergeCell ref="Y67:Y69"/>
    <mergeCell ref="Z67:Z69"/>
    <mergeCell ref="X67:X69"/>
    <mergeCell ref="X70:X72"/>
    <mergeCell ref="Y70:Y72"/>
    <mergeCell ref="S68:S69"/>
    <mergeCell ref="W68:W69"/>
    <mergeCell ref="B67:B69"/>
    <mergeCell ref="C67:C69"/>
    <mergeCell ref="D67:H69"/>
    <mergeCell ref="I68:I69"/>
    <mergeCell ref="M68:M69"/>
    <mergeCell ref="N68:N69"/>
    <mergeCell ref="R68:R69"/>
    <mergeCell ref="D66:H66"/>
    <mergeCell ref="I66:M66"/>
    <mergeCell ref="N66:R66"/>
    <mergeCell ref="S66:W66"/>
    <mergeCell ref="AA62:AB64"/>
    <mergeCell ref="D63:D64"/>
    <mergeCell ref="H63:H64"/>
    <mergeCell ref="I63:I64"/>
    <mergeCell ref="M63:M64"/>
    <mergeCell ref="N63:N64"/>
    <mergeCell ref="R63:R64"/>
    <mergeCell ref="Y62:Y64"/>
    <mergeCell ref="Z62:Z64"/>
    <mergeCell ref="X59:X61"/>
    <mergeCell ref="Y59:Y61"/>
    <mergeCell ref="S60:S61"/>
    <mergeCell ref="W60:W61"/>
    <mergeCell ref="B62:B64"/>
    <mergeCell ref="C62:C64"/>
    <mergeCell ref="S62:W64"/>
    <mergeCell ref="X62:X64"/>
    <mergeCell ref="Z59:Z61"/>
    <mergeCell ref="AA59:AB61"/>
    <mergeCell ref="W57:W58"/>
    <mergeCell ref="B59:B61"/>
    <mergeCell ref="C59:C61"/>
    <mergeCell ref="N59:R61"/>
    <mergeCell ref="D60:D61"/>
    <mergeCell ref="H60:H61"/>
    <mergeCell ref="I60:I61"/>
    <mergeCell ref="M60:M61"/>
    <mergeCell ref="N57:N58"/>
    <mergeCell ref="X56:X58"/>
    <mergeCell ref="Y56:Y58"/>
    <mergeCell ref="Z56:Z58"/>
    <mergeCell ref="B56:B58"/>
    <mergeCell ref="C56:C58"/>
    <mergeCell ref="I56:M58"/>
    <mergeCell ref="D57:D58"/>
    <mergeCell ref="H57:H58"/>
    <mergeCell ref="Y53:Y55"/>
    <mergeCell ref="Z53:Z55"/>
    <mergeCell ref="AA53:AB55"/>
    <mergeCell ref="R57:R58"/>
    <mergeCell ref="S57:S58"/>
    <mergeCell ref="R54:R55"/>
    <mergeCell ref="AA56:AB58"/>
    <mergeCell ref="S54:S55"/>
    <mergeCell ref="W54:W55"/>
    <mergeCell ref="B53:B55"/>
    <mergeCell ref="C53:C55"/>
    <mergeCell ref="D53:H55"/>
    <mergeCell ref="X53:X55"/>
    <mergeCell ref="I54:I55"/>
    <mergeCell ref="M54:M55"/>
    <mergeCell ref="N54:N55"/>
    <mergeCell ref="Z45:Z47"/>
    <mergeCell ref="S52:W52"/>
    <mergeCell ref="X52:Z52"/>
    <mergeCell ref="AA52:AB52"/>
    <mergeCell ref="C50:R50"/>
    <mergeCell ref="D52:H52"/>
    <mergeCell ref="I52:M52"/>
    <mergeCell ref="N52:R52"/>
    <mergeCell ref="S43:S44"/>
    <mergeCell ref="W43:W44"/>
    <mergeCell ref="AA45:AB47"/>
    <mergeCell ref="D46:D47"/>
    <mergeCell ref="H46:H47"/>
    <mergeCell ref="I46:I47"/>
    <mergeCell ref="M46:M47"/>
    <mergeCell ref="N46:N47"/>
    <mergeCell ref="R46:R47"/>
    <mergeCell ref="Y45:Y47"/>
    <mergeCell ref="B45:B47"/>
    <mergeCell ref="C45:C47"/>
    <mergeCell ref="S45:W47"/>
    <mergeCell ref="X45:X47"/>
    <mergeCell ref="B42:B44"/>
    <mergeCell ref="C42:C44"/>
    <mergeCell ref="N42:R44"/>
    <mergeCell ref="D43:D44"/>
    <mergeCell ref="H43:H44"/>
    <mergeCell ref="I43:I44"/>
    <mergeCell ref="M43:M44"/>
    <mergeCell ref="W37:W38"/>
    <mergeCell ref="Z42:Z44"/>
    <mergeCell ref="AA42:AB44"/>
    <mergeCell ref="W40:W41"/>
    <mergeCell ref="X42:X44"/>
    <mergeCell ref="Y42:Y44"/>
    <mergeCell ref="X39:X41"/>
    <mergeCell ref="Y39:Y41"/>
    <mergeCell ref="Z39:Z41"/>
    <mergeCell ref="AA39:AB41"/>
    <mergeCell ref="B39:B41"/>
    <mergeCell ref="C39:C41"/>
    <mergeCell ref="I39:M41"/>
    <mergeCell ref="D40:D41"/>
    <mergeCell ref="H40:H41"/>
    <mergeCell ref="R40:R41"/>
    <mergeCell ref="S40:S41"/>
    <mergeCell ref="I37:I38"/>
    <mergeCell ref="M37:M38"/>
    <mergeCell ref="N37:N38"/>
    <mergeCell ref="R37:R38"/>
    <mergeCell ref="N40:N41"/>
    <mergeCell ref="S37:S38"/>
    <mergeCell ref="S35:W35"/>
    <mergeCell ref="X35:Z35"/>
    <mergeCell ref="AA35:AB35"/>
    <mergeCell ref="B36:B38"/>
    <mergeCell ref="C36:C38"/>
    <mergeCell ref="D36:H38"/>
    <mergeCell ref="X36:X38"/>
    <mergeCell ref="Y36:Y38"/>
    <mergeCell ref="Z36:Z38"/>
    <mergeCell ref="AA36:AB38"/>
    <mergeCell ref="C33:R33"/>
    <mergeCell ref="D35:H35"/>
    <mergeCell ref="I35:M35"/>
    <mergeCell ref="N35:R35"/>
    <mergeCell ref="B22:B24"/>
    <mergeCell ref="C22:C24"/>
    <mergeCell ref="N22:R24"/>
    <mergeCell ref="S22:S24"/>
    <mergeCell ref="V22:W24"/>
    <mergeCell ref="D23:D24"/>
    <mergeCell ref="H23:H24"/>
    <mergeCell ref="I23:I24"/>
    <mergeCell ref="M23:M24"/>
    <mergeCell ref="T22:T24"/>
    <mergeCell ref="U22:U24"/>
    <mergeCell ref="T19:T21"/>
    <mergeCell ref="U19:U21"/>
    <mergeCell ref="V19:W21"/>
    <mergeCell ref="D20:D21"/>
    <mergeCell ref="H20:H21"/>
    <mergeCell ref="N20:N21"/>
    <mergeCell ref="R20:R21"/>
    <mergeCell ref="B19:B21"/>
    <mergeCell ref="C19:C21"/>
    <mergeCell ref="I19:M21"/>
    <mergeCell ref="S19:S21"/>
    <mergeCell ref="B16:B18"/>
    <mergeCell ref="C16:C18"/>
    <mergeCell ref="D16:H18"/>
    <mergeCell ref="S16:S18"/>
    <mergeCell ref="V16:W18"/>
    <mergeCell ref="I17:I18"/>
    <mergeCell ref="M17:M18"/>
    <mergeCell ref="N17:N18"/>
    <mergeCell ref="R17:R18"/>
    <mergeCell ref="T16:T18"/>
    <mergeCell ref="U16:U18"/>
    <mergeCell ref="T11:T13"/>
    <mergeCell ref="U11:U13"/>
    <mergeCell ref="V11:W13"/>
    <mergeCell ref="D12:D13"/>
    <mergeCell ref="H12:H13"/>
    <mergeCell ref="I12:I13"/>
    <mergeCell ref="S11:S13"/>
    <mergeCell ref="D15:H15"/>
    <mergeCell ref="I15:M15"/>
    <mergeCell ref="N15:R15"/>
    <mergeCell ref="V15:W15"/>
    <mergeCell ref="S8:S10"/>
    <mergeCell ref="N9:N10"/>
    <mergeCell ref="R9:R10"/>
    <mergeCell ref="M12:M13"/>
    <mergeCell ref="B11:B13"/>
    <mergeCell ref="C11:C13"/>
    <mergeCell ref="N11:R13"/>
    <mergeCell ref="B8:B10"/>
    <mergeCell ref="C8:C10"/>
    <mergeCell ref="I8:M10"/>
    <mergeCell ref="D9:D10"/>
    <mergeCell ref="H9:H10"/>
    <mergeCell ref="B5:B7"/>
    <mergeCell ref="C5:C7"/>
    <mergeCell ref="D5:H7"/>
    <mergeCell ref="S5:S7"/>
    <mergeCell ref="I6:I7"/>
    <mergeCell ref="M6:M7"/>
    <mergeCell ref="N6:N7"/>
    <mergeCell ref="R6:R7"/>
    <mergeCell ref="D103:H103"/>
    <mergeCell ref="I103:M103"/>
    <mergeCell ref="N103:R103"/>
    <mergeCell ref="V4:W4"/>
    <mergeCell ref="T5:T7"/>
    <mergeCell ref="U5:U7"/>
    <mergeCell ref="V5:W7"/>
    <mergeCell ref="T8:T10"/>
    <mergeCell ref="U8:U10"/>
    <mergeCell ref="V8:W10"/>
    <mergeCell ref="C2:R2"/>
    <mergeCell ref="D4:H4"/>
    <mergeCell ref="I4:M4"/>
    <mergeCell ref="N4:R4"/>
    <mergeCell ref="V103:W103"/>
    <mergeCell ref="B104:B106"/>
    <mergeCell ref="C104:C106"/>
    <mergeCell ref="D104:H106"/>
    <mergeCell ref="S104:S106"/>
    <mergeCell ref="T104:T106"/>
    <mergeCell ref="U104:U106"/>
    <mergeCell ref="V104:W106"/>
    <mergeCell ref="I105:I106"/>
    <mergeCell ref="M105:M106"/>
    <mergeCell ref="N105:N106"/>
    <mergeCell ref="R105:R106"/>
    <mergeCell ref="B107:B109"/>
    <mergeCell ref="C107:C109"/>
    <mergeCell ref="I107:M109"/>
    <mergeCell ref="T107:T109"/>
    <mergeCell ref="U107:U109"/>
    <mergeCell ref="V107:W109"/>
    <mergeCell ref="D108:D109"/>
    <mergeCell ref="H108:H109"/>
    <mergeCell ref="N108:N109"/>
    <mergeCell ref="R108:R109"/>
    <mergeCell ref="S107:S109"/>
    <mergeCell ref="B110:B112"/>
    <mergeCell ref="C110:C112"/>
    <mergeCell ref="N110:R112"/>
    <mergeCell ref="S110:S112"/>
    <mergeCell ref="D114:H114"/>
    <mergeCell ref="I114:M114"/>
    <mergeCell ref="N114:R114"/>
    <mergeCell ref="S114:W114"/>
    <mergeCell ref="V110:W112"/>
    <mergeCell ref="D111:D112"/>
    <mergeCell ref="H111:H112"/>
    <mergeCell ref="I111:I112"/>
    <mergeCell ref="M111:M112"/>
    <mergeCell ref="T110:T112"/>
    <mergeCell ref="U110:U112"/>
    <mergeCell ref="X114:Z114"/>
    <mergeCell ref="AA114:AB114"/>
    <mergeCell ref="B115:B117"/>
    <mergeCell ref="C115:C117"/>
    <mergeCell ref="D115:H117"/>
    <mergeCell ref="X115:X117"/>
    <mergeCell ref="Y115:Y117"/>
    <mergeCell ref="Z115:Z117"/>
    <mergeCell ref="AA115:AB117"/>
    <mergeCell ref="I116:I117"/>
    <mergeCell ref="B118:B120"/>
    <mergeCell ref="C118:C120"/>
    <mergeCell ref="I118:M120"/>
    <mergeCell ref="D119:D120"/>
    <mergeCell ref="H119:H120"/>
    <mergeCell ref="X118:X120"/>
    <mergeCell ref="Y118:Y120"/>
    <mergeCell ref="M116:M117"/>
    <mergeCell ref="N116:N117"/>
    <mergeCell ref="R116:R117"/>
    <mergeCell ref="S116:S117"/>
    <mergeCell ref="W116:W117"/>
    <mergeCell ref="N119:N120"/>
    <mergeCell ref="R119:R120"/>
    <mergeCell ref="S119:S120"/>
    <mergeCell ref="W119:W120"/>
    <mergeCell ref="Z118:Z120"/>
    <mergeCell ref="AA118:AB120"/>
    <mergeCell ref="B121:B123"/>
    <mergeCell ref="C121:C123"/>
    <mergeCell ref="N121:R123"/>
    <mergeCell ref="X121:X123"/>
    <mergeCell ref="Y121:Y123"/>
    <mergeCell ref="Z121:Z123"/>
    <mergeCell ref="AA121:AB123"/>
    <mergeCell ref="S122:S123"/>
    <mergeCell ref="W122:W123"/>
    <mergeCell ref="B124:B126"/>
    <mergeCell ref="C124:C126"/>
    <mergeCell ref="S124:W126"/>
    <mergeCell ref="N125:N126"/>
    <mergeCell ref="R125:R126"/>
    <mergeCell ref="H122:H123"/>
    <mergeCell ref="I122:I123"/>
    <mergeCell ref="M122:M123"/>
    <mergeCell ref="D125:D126"/>
    <mergeCell ref="H125:H126"/>
    <mergeCell ref="I125:I126"/>
    <mergeCell ref="M125:M126"/>
    <mergeCell ref="D122:D123"/>
    <mergeCell ref="X124:X126"/>
    <mergeCell ref="Y124:Y126"/>
    <mergeCell ref="Z124:Z126"/>
    <mergeCell ref="AA124:AB126"/>
    <mergeCell ref="B129:B131"/>
    <mergeCell ref="C129:C131"/>
    <mergeCell ref="D129:H131"/>
    <mergeCell ref="S129:S131"/>
    <mergeCell ref="D128:H128"/>
    <mergeCell ref="I128:M128"/>
    <mergeCell ref="N128:R128"/>
    <mergeCell ref="V128:W128"/>
    <mergeCell ref="B132:B134"/>
    <mergeCell ref="C132:C134"/>
    <mergeCell ref="I132:M134"/>
    <mergeCell ref="S132:S134"/>
    <mergeCell ref="V129:W131"/>
    <mergeCell ref="I130:I131"/>
    <mergeCell ref="M130:M131"/>
    <mergeCell ref="N130:N131"/>
    <mergeCell ref="R130:R131"/>
    <mergeCell ref="T129:T131"/>
    <mergeCell ref="U129:U131"/>
    <mergeCell ref="U132:U134"/>
    <mergeCell ref="V132:W134"/>
    <mergeCell ref="D133:D134"/>
    <mergeCell ref="H133:H134"/>
    <mergeCell ref="N133:N134"/>
    <mergeCell ref="R133:R134"/>
    <mergeCell ref="T132:T134"/>
    <mergeCell ref="B135:B137"/>
    <mergeCell ref="C135:C137"/>
    <mergeCell ref="N135:R137"/>
    <mergeCell ref="S135:S137"/>
    <mergeCell ref="V135:W137"/>
    <mergeCell ref="D136:D137"/>
    <mergeCell ref="H136:H137"/>
    <mergeCell ref="I136:I137"/>
    <mergeCell ref="M136:M137"/>
    <mergeCell ref="T135:T137"/>
    <mergeCell ref="U135:U137"/>
  </mergeCells>
  <conditionalFormatting sqref="V5:W13 V16:W24 AA36:AB47 AA53:AB64 AA67:AB78 AA90:AB101 V104:W112 AA115:AB126 V129:W137">
    <cfRule type="cellIs" priority="1" dxfId="7" operator="equal" stopIfTrue="1">
      <formula>1</formula>
    </cfRule>
    <cfRule type="cellIs" priority="2" dxfId="6" operator="equal" stopIfTrue="1">
      <formula>2</formula>
    </cfRule>
  </conditionalFormatting>
  <conditionalFormatting sqref="B5:B13 B16:B24 B104:B112 B129:B137">
    <cfRule type="expression" priority="3" dxfId="1" stopIfTrue="1">
      <formula>V5=1</formula>
    </cfRule>
    <cfRule type="expression" priority="4" dxfId="0" stopIfTrue="1">
      <formula>V5=2</formula>
    </cfRule>
  </conditionalFormatting>
  <conditionalFormatting sqref="B36:B47 B53:B64 B67:B78 B90:B101 B115:B126">
    <cfRule type="expression" priority="5" dxfId="1" stopIfTrue="1">
      <formula>AA36=1</formula>
    </cfRule>
    <cfRule type="expression" priority="6" dxfId="0" stopIfTrue="1">
      <formula>AA36=2</formula>
    </cfRule>
  </conditionalFormatting>
  <printOptions horizontalCentered="1"/>
  <pageMargins left="0.31496062992125984" right="0.15748031496062992" top="0.2362204724409449" bottom="0.15748031496062992" header="0.15748031496062992" footer="0.11811023622047245"/>
  <pageSetup orientation="portrait" paperSize="9" scale="70" r:id="rId2"/>
  <rowBreaks count="1" manualBreakCount="1">
    <brk id="84" max="28" man="1"/>
  </rowBreaks>
  <colBreaks count="1" manualBreakCount="1"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Q81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0.625" style="0" customWidth="1"/>
    <col min="3" max="3" width="7.625" style="0" customWidth="1"/>
    <col min="4" max="17" width="2.625" style="0" customWidth="1"/>
    <col min="18" max="18" width="1.00390625" style="0" customWidth="1"/>
    <col min="19" max="28" width="2.625" style="0" customWidth="1"/>
    <col min="29" max="29" width="3.625" style="0" customWidth="1"/>
    <col min="30" max="30" width="5.625" style="0" customWidth="1"/>
    <col min="31" max="34" width="3.625" style="0" customWidth="1"/>
    <col min="35" max="35" width="5.625" style="0" customWidth="1"/>
    <col min="36" max="43" width="3.625" style="0" customWidth="1"/>
  </cols>
  <sheetData>
    <row r="1" ht="9.75" customHeight="1">
      <c r="A1" s="47"/>
    </row>
    <row r="2" spans="3:25" s="3" customFormat="1" ht="21">
      <c r="C2" s="134" t="s">
        <v>9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8"/>
      <c r="U2" s="8"/>
      <c r="V2" s="8"/>
      <c r="W2" s="8"/>
      <c r="X2" s="8"/>
      <c r="Y2" s="8"/>
    </row>
    <row r="4" spans="2:36" ht="15" customHeight="1">
      <c r="B4" s="38"/>
      <c r="C4" s="11"/>
      <c r="D4" s="63" t="s">
        <v>164</v>
      </c>
      <c r="E4" s="64"/>
      <c r="F4" s="64"/>
      <c r="G4" s="64"/>
      <c r="H4" s="65"/>
      <c r="I4" s="63" t="s">
        <v>165</v>
      </c>
      <c r="J4" s="64"/>
      <c r="K4" s="64"/>
      <c r="L4" s="64"/>
      <c r="M4" s="65"/>
      <c r="N4" s="63" t="s">
        <v>166</v>
      </c>
      <c r="O4" s="64"/>
      <c r="P4" s="64"/>
      <c r="Q4" s="64"/>
      <c r="R4" s="65"/>
      <c r="S4" s="63" t="s">
        <v>167</v>
      </c>
      <c r="T4" s="64"/>
      <c r="U4" s="64"/>
      <c r="V4" s="64"/>
      <c r="W4" s="65"/>
      <c r="X4" s="63" t="s">
        <v>64</v>
      </c>
      <c r="Y4" s="64"/>
      <c r="Z4" s="65"/>
      <c r="AA4" s="63" t="s">
        <v>65</v>
      </c>
      <c r="AB4" s="65"/>
      <c r="AI4" s="76"/>
      <c r="AJ4" s="76"/>
    </row>
    <row r="5" spans="2:37" ht="15" customHeight="1">
      <c r="B5" s="161" t="s">
        <v>160</v>
      </c>
      <c r="C5" s="62" t="s">
        <v>72</v>
      </c>
      <c r="D5" s="122"/>
      <c r="E5" s="123"/>
      <c r="F5" s="123"/>
      <c r="G5" s="123"/>
      <c r="H5" s="124"/>
      <c r="I5" s="20" t="str">
        <f>IF(I6="","",IF(I6&gt;M6,"○","×"))</f>
        <v>○</v>
      </c>
      <c r="J5" s="23">
        <v>21</v>
      </c>
      <c r="K5" s="18" t="s">
        <v>156</v>
      </c>
      <c r="L5" s="23">
        <v>19</v>
      </c>
      <c r="M5" s="13"/>
      <c r="N5" s="20" t="str">
        <f>IF(N6="","",IF(N6&gt;R6,"○","×"))</f>
        <v>×</v>
      </c>
      <c r="O5" s="23">
        <v>14</v>
      </c>
      <c r="P5" s="18" t="s">
        <v>156</v>
      </c>
      <c r="Q5" s="23">
        <v>21</v>
      </c>
      <c r="R5" s="13"/>
      <c r="S5" s="20" t="str">
        <f>IF(S6="","",IF(S6&gt;W6,"○","×"))</f>
        <v>○</v>
      </c>
      <c r="T5" s="23">
        <v>13</v>
      </c>
      <c r="U5" s="18" t="s">
        <v>156</v>
      </c>
      <c r="V5" s="23">
        <v>21</v>
      </c>
      <c r="W5" s="13"/>
      <c r="X5" s="61">
        <f>IF(I5="","",COUNTIF(I5:W5,"○"))</f>
        <v>2</v>
      </c>
      <c r="Y5" s="97" t="s">
        <v>67</v>
      </c>
      <c r="Z5" s="100">
        <f>IF(I5="","",COUNTIF(I5:W5,"×"))</f>
        <v>1</v>
      </c>
      <c r="AA5" s="61">
        <f>IF(AD6="","",RANK(AD6,AD5:AD16))</f>
        <v>2</v>
      </c>
      <c r="AB5" s="100"/>
      <c r="AD5" s="74"/>
      <c r="AE5" s="74">
        <f>IF(J5="","",IF(J5&gt;L5,1,0))</f>
        <v>1</v>
      </c>
      <c r="AF5" s="74">
        <f>IF(J5="","",IF(J5&lt;L5,1,0))</f>
        <v>0</v>
      </c>
      <c r="AG5" s="74">
        <f>IF(O5="","",IF(O5&gt;Q5,1,0))</f>
        <v>0</v>
      </c>
      <c r="AH5" s="74">
        <f>IF(O5="","",IF(O5&lt;Q5,1,0))</f>
        <v>1</v>
      </c>
      <c r="AI5" s="76">
        <f>IF(T5="","",IF(T5&gt;V5,1,0))</f>
        <v>0</v>
      </c>
      <c r="AJ5" s="76">
        <f>IF(T5="","",IF(T5&lt;V5,1,0))</f>
        <v>1</v>
      </c>
      <c r="AK5" s="74"/>
    </row>
    <row r="6" spans="2:37" ht="15" customHeight="1">
      <c r="B6" s="92"/>
      <c r="C6" s="94"/>
      <c r="D6" s="125"/>
      <c r="E6" s="126"/>
      <c r="F6" s="126"/>
      <c r="G6" s="126"/>
      <c r="H6" s="127"/>
      <c r="I6" s="105">
        <f>IF(J5="","",SUM(AE5:AE7))</f>
        <v>2</v>
      </c>
      <c r="J6" s="15">
        <v>21</v>
      </c>
      <c r="K6" s="18" t="s">
        <v>156</v>
      </c>
      <c r="L6" s="15">
        <v>16</v>
      </c>
      <c r="M6" s="103">
        <f>IF(J5="","",SUM(AF5:AF7))</f>
        <v>0</v>
      </c>
      <c r="N6" s="105">
        <f>IF(O5="","",SUM(AG5:AG7))</f>
        <v>1</v>
      </c>
      <c r="O6" s="15">
        <v>21</v>
      </c>
      <c r="P6" s="18" t="s">
        <v>156</v>
      </c>
      <c r="Q6" s="15">
        <v>14</v>
      </c>
      <c r="R6" s="103">
        <f>IF(O5="","",SUM(AH5:AH7))</f>
        <v>2</v>
      </c>
      <c r="S6" s="105">
        <f>IF(T5="","",SUM(AI5:AI7))</f>
        <v>2</v>
      </c>
      <c r="T6" s="15">
        <v>21</v>
      </c>
      <c r="U6" s="18" t="s">
        <v>156</v>
      </c>
      <c r="V6" s="15">
        <v>15</v>
      </c>
      <c r="W6" s="103">
        <f>IF(T5="","",SUM(AJ5:AJ7))</f>
        <v>1</v>
      </c>
      <c r="X6" s="92"/>
      <c r="Y6" s="98"/>
      <c r="Z6" s="101"/>
      <c r="AA6" s="92"/>
      <c r="AB6" s="101"/>
      <c r="AD6" s="74">
        <f>IF(X5="","",X5*1000+(I6+N6+S6)*100+((I6+N6+S6)-(M6+R6+W6))*10+((SUM(J5:J7)+SUM(O5:O7)+SUM(T5:T7))-(SUM(L5:L7)+SUM(Q5:Q7)+SUM(V5:V7))))</f>
        <v>2519</v>
      </c>
      <c r="AE6" s="74">
        <f>IF(J6="","",IF(J6&gt;L6,1,0))</f>
        <v>1</v>
      </c>
      <c r="AF6" s="74">
        <f>IF(J6="","",IF(J6&lt;L6,1,0))</f>
        <v>0</v>
      </c>
      <c r="AG6" s="74">
        <f>IF(O6="","",IF(O6&gt;Q6,1,0))</f>
        <v>1</v>
      </c>
      <c r="AH6" s="74">
        <f>IF(O6="","",IF(O6&lt;Q6,1,0))</f>
        <v>0</v>
      </c>
      <c r="AI6" s="76">
        <f>IF(T6="","",IF(T6&gt;V6,1,0))</f>
        <v>1</v>
      </c>
      <c r="AJ6" s="76">
        <f>IF(T6="","",IF(T6&lt;V6,1,0))</f>
        <v>0</v>
      </c>
      <c r="AK6" s="74"/>
    </row>
    <row r="7" spans="2:37" ht="15" customHeight="1">
      <c r="B7" s="93"/>
      <c r="C7" s="95"/>
      <c r="D7" s="128"/>
      <c r="E7" s="129"/>
      <c r="F7" s="129"/>
      <c r="G7" s="129"/>
      <c r="H7" s="130"/>
      <c r="I7" s="106"/>
      <c r="J7" s="12"/>
      <c r="K7" s="18" t="s">
        <v>156</v>
      </c>
      <c r="L7" s="12"/>
      <c r="M7" s="104"/>
      <c r="N7" s="106"/>
      <c r="O7" s="12">
        <v>13</v>
      </c>
      <c r="P7" s="30" t="s">
        <v>156</v>
      </c>
      <c r="Q7" s="12">
        <v>21</v>
      </c>
      <c r="R7" s="104"/>
      <c r="S7" s="106"/>
      <c r="T7" s="12">
        <v>22</v>
      </c>
      <c r="U7" s="18" t="s">
        <v>156</v>
      </c>
      <c r="V7" s="12">
        <v>20</v>
      </c>
      <c r="W7" s="104"/>
      <c r="X7" s="93"/>
      <c r="Y7" s="99"/>
      <c r="Z7" s="102"/>
      <c r="AA7" s="93"/>
      <c r="AB7" s="102"/>
      <c r="AD7" s="74"/>
      <c r="AE7" s="74">
        <f>IF(J7="","",IF(J7&gt;L7,1,0))</f>
      </c>
      <c r="AF7" s="74">
        <f>IF(J7="","",IF(J7&lt;L7,1,0))</f>
      </c>
      <c r="AG7" s="74">
        <f>IF(O7="","",IF(O7&gt;Q7,1,0))</f>
        <v>0</v>
      </c>
      <c r="AH7" s="74">
        <f>IF(O7="","",IF(O7&lt;Q7,1,0))</f>
        <v>1</v>
      </c>
      <c r="AI7" s="76">
        <f>IF(T7="","",IF(T7&gt;V7,1,0))</f>
        <v>1</v>
      </c>
      <c r="AJ7" s="76">
        <f>IF(T7="","",IF(T7&lt;V7,1,0))</f>
        <v>0</v>
      </c>
      <c r="AK7" s="74"/>
    </row>
    <row r="8" spans="2:37" ht="15" customHeight="1">
      <c r="B8" s="161" t="s">
        <v>161</v>
      </c>
      <c r="C8" s="62" t="s">
        <v>73</v>
      </c>
      <c r="D8" s="20" t="str">
        <f>IF(D9="","",IF(D9&gt;H9,"○","×"))</f>
        <v>×</v>
      </c>
      <c r="E8" s="17">
        <f>IF(L5="","",L5)</f>
        <v>19</v>
      </c>
      <c r="F8" s="18" t="s">
        <v>156</v>
      </c>
      <c r="G8" s="17">
        <f>IF(J5="","",J5)</f>
        <v>21</v>
      </c>
      <c r="H8" s="13"/>
      <c r="I8" s="122"/>
      <c r="J8" s="123"/>
      <c r="K8" s="123"/>
      <c r="L8" s="123"/>
      <c r="M8" s="124"/>
      <c r="N8" s="20" t="str">
        <f>IF(N9="","",IF(N9&gt;R9,"○","×"))</f>
        <v>○</v>
      </c>
      <c r="O8" s="23">
        <v>21</v>
      </c>
      <c r="P8" s="18" t="s">
        <v>156</v>
      </c>
      <c r="Q8" s="23">
        <v>8</v>
      </c>
      <c r="R8" s="13"/>
      <c r="S8" s="20" t="str">
        <f>IF(S9="","",IF(S9&gt;W9,"○","×"))</f>
        <v>×</v>
      </c>
      <c r="T8" s="23">
        <v>21</v>
      </c>
      <c r="U8" s="27" t="s">
        <v>156</v>
      </c>
      <c r="V8" s="23">
        <v>9</v>
      </c>
      <c r="W8" s="13"/>
      <c r="X8" s="61">
        <f>IF(D8="","",COUNTIF(D8:W10,"○"))</f>
        <v>1</v>
      </c>
      <c r="Y8" s="97" t="s">
        <v>67</v>
      </c>
      <c r="Z8" s="100">
        <f>IF(D8="","",COUNTIF(D8:W10,"×"))</f>
        <v>2</v>
      </c>
      <c r="AA8" s="61">
        <f>IF(AD9="","",RANK(AD9,AD5:AD16))</f>
        <v>3</v>
      </c>
      <c r="AB8" s="100"/>
      <c r="AD8" s="74"/>
      <c r="AE8" s="74">
        <f>IF(O8="","",IF(O8&gt;Q8,1,0))</f>
        <v>1</v>
      </c>
      <c r="AF8" s="74">
        <f>IF(O8="","",IF(O8&lt;Q8,1,0))</f>
        <v>0</v>
      </c>
      <c r="AG8" s="74">
        <f>IF(T8="","",IF(T8&gt;V8,1,0))</f>
        <v>1</v>
      </c>
      <c r="AH8" s="74">
        <f>IF(T8="","",IF(T8&lt;V8,1,0))</f>
        <v>0</v>
      </c>
      <c r="AI8" s="76"/>
      <c r="AJ8" s="76"/>
      <c r="AK8" s="74"/>
    </row>
    <row r="9" spans="2:37" ht="15" customHeight="1">
      <c r="B9" s="92"/>
      <c r="C9" s="94"/>
      <c r="D9" s="85">
        <f>M6</f>
        <v>0</v>
      </c>
      <c r="E9" s="21">
        <f>IF(L6="","",L6)</f>
        <v>16</v>
      </c>
      <c r="F9" s="18" t="s">
        <v>156</v>
      </c>
      <c r="G9" s="21">
        <f>IF(J6="","",J6)</f>
        <v>21</v>
      </c>
      <c r="H9" s="103">
        <f>I6</f>
        <v>2</v>
      </c>
      <c r="I9" s="125"/>
      <c r="J9" s="126"/>
      <c r="K9" s="126"/>
      <c r="L9" s="126"/>
      <c r="M9" s="127"/>
      <c r="N9" s="105">
        <f>IF(O8="","",SUM(AE8:AE10))</f>
        <v>2</v>
      </c>
      <c r="O9" s="15">
        <v>21</v>
      </c>
      <c r="P9" s="18" t="s">
        <v>156</v>
      </c>
      <c r="Q9" s="15">
        <v>13</v>
      </c>
      <c r="R9" s="103">
        <f>IF(O8="","",SUM(AF8:AF10))</f>
        <v>0</v>
      </c>
      <c r="S9" s="105">
        <f>IF(T8="","",SUM(AG8:AG10))</f>
        <v>1</v>
      </c>
      <c r="T9" s="15">
        <v>20</v>
      </c>
      <c r="U9" s="18" t="s">
        <v>156</v>
      </c>
      <c r="V9" s="15">
        <v>22</v>
      </c>
      <c r="W9" s="103">
        <f>IF(T8="","",SUM(AH8:AH10))</f>
        <v>2</v>
      </c>
      <c r="X9" s="92"/>
      <c r="Y9" s="98"/>
      <c r="Z9" s="101"/>
      <c r="AA9" s="92"/>
      <c r="AB9" s="101"/>
      <c r="AD9" s="74">
        <f>IF(X8="","",X8*1000+(D9+N9+S9)*100+((D9+N9+S9)-(H9+R9+W9))*10+((SUM(E8:E10)+SUM(O8:O10)+SUM(T8:T10))-(SUM(G8:G10)+SUM(Q8:Q10)+SUM(V8:V10))))</f>
        <v>1308</v>
      </c>
      <c r="AE9" s="74">
        <f>IF(O9="","",IF(O9&gt;Q9,1,0))</f>
        <v>1</v>
      </c>
      <c r="AF9" s="74">
        <f>IF(O9="","",IF(O9&lt;Q9,1,0))</f>
        <v>0</v>
      </c>
      <c r="AG9" s="74">
        <f>IF(T9="","",IF(T9&gt;V9,1,0))</f>
        <v>0</v>
      </c>
      <c r="AH9" s="74">
        <f>IF(T9="","",IF(T9&lt;V9,1,0))</f>
        <v>1</v>
      </c>
      <c r="AI9" s="76"/>
      <c r="AJ9" s="76"/>
      <c r="AK9" s="74"/>
    </row>
    <row r="10" spans="2:37" ht="15" customHeight="1">
      <c r="B10" s="93"/>
      <c r="C10" s="95"/>
      <c r="D10" s="86"/>
      <c r="E10" s="24">
        <f>IF(L7="","",L7)</f>
      </c>
      <c r="F10" s="30" t="s">
        <v>156</v>
      </c>
      <c r="G10" s="24">
        <f>IF(J7="","",J7)</f>
      </c>
      <c r="H10" s="104"/>
      <c r="I10" s="128"/>
      <c r="J10" s="129"/>
      <c r="K10" s="129"/>
      <c r="L10" s="129"/>
      <c r="M10" s="130"/>
      <c r="N10" s="106"/>
      <c r="O10" s="12"/>
      <c r="P10" s="18" t="s">
        <v>156</v>
      </c>
      <c r="Q10" s="12"/>
      <c r="R10" s="104"/>
      <c r="S10" s="106"/>
      <c r="T10" s="12">
        <v>15</v>
      </c>
      <c r="U10" s="30" t="s">
        <v>156</v>
      </c>
      <c r="V10" s="12">
        <v>21</v>
      </c>
      <c r="W10" s="104"/>
      <c r="X10" s="93"/>
      <c r="Y10" s="99"/>
      <c r="Z10" s="102"/>
      <c r="AA10" s="93"/>
      <c r="AB10" s="102"/>
      <c r="AD10" s="74"/>
      <c r="AE10" s="74">
        <f>IF(O10="","",IF(O10&gt;Q10,1,0))</f>
      </c>
      <c r="AF10" s="74">
        <f>IF(O10="","",IF(O10&lt;Q10,1,0))</f>
      </c>
      <c r="AG10" s="74">
        <f>IF(T10="","",IF(T10&gt;V10,1,0))</f>
        <v>0</v>
      </c>
      <c r="AH10" s="74">
        <f>IF(T10="","",IF(T10&lt;V10,1,0))</f>
        <v>1</v>
      </c>
      <c r="AI10" s="76"/>
      <c r="AJ10" s="76"/>
      <c r="AK10" s="74"/>
    </row>
    <row r="11" spans="2:37" ht="15" customHeight="1">
      <c r="B11" s="161" t="s">
        <v>162</v>
      </c>
      <c r="C11" s="62" t="s">
        <v>72</v>
      </c>
      <c r="D11" s="20" t="str">
        <f>IF(D12="","",IF(D12&gt;H12,"○","×"))</f>
        <v>○</v>
      </c>
      <c r="E11" s="17">
        <f>IF(Q5="","",Q5)</f>
        <v>21</v>
      </c>
      <c r="F11" s="18" t="s">
        <v>156</v>
      </c>
      <c r="G11" s="17">
        <f>IF(O5="","",O5)</f>
        <v>14</v>
      </c>
      <c r="H11" s="13"/>
      <c r="I11" s="20" t="str">
        <f>IF(I12="","",IF(I12&gt;M12,"○","×"))</f>
        <v>×</v>
      </c>
      <c r="J11" s="23">
        <f>IF(Q8="","",Q8)</f>
        <v>8</v>
      </c>
      <c r="K11" s="18" t="s">
        <v>156</v>
      </c>
      <c r="L11" s="23">
        <f>IF(O8="","",O8)</f>
        <v>21</v>
      </c>
      <c r="M11" s="13"/>
      <c r="N11" s="122"/>
      <c r="O11" s="123"/>
      <c r="P11" s="123"/>
      <c r="Q11" s="123"/>
      <c r="R11" s="124"/>
      <c r="S11" s="20" t="str">
        <f>IF(S12="","",IF(S12&gt;W12,"○","×"))</f>
        <v>×</v>
      </c>
      <c r="T11" s="23">
        <v>20</v>
      </c>
      <c r="U11" s="18" t="s">
        <v>156</v>
      </c>
      <c r="V11" s="23">
        <v>22</v>
      </c>
      <c r="W11" s="13"/>
      <c r="X11" s="61">
        <f>IF(D11="","",COUNTIF(D11:W13,"○"))</f>
        <v>1</v>
      </c>
      <c r="Y11" s="97" t="s">
        <v>67</v>
      </c>
      <c r="Z11" s="100">
        <f>IF(D11="","",COUNTIF(D11:W13,"×"))</f>
        <v>2</v>
      </c>
      <c r="AA11" s="61">
        <f>IF(AD12="","",RANK(AD12,AD5:AD16))</f>
        <v>4</v>
      </c>
      <c r="AB11" s="100"/>
      <c r="AD11" s="74"/>
      <c r="AE11" s="74">
        <f>IF(T11="","",IF(T11&gt;V11,1,0))</f>
        <v>0</v>
      </c>
      <c r="AF11" s="74">
        <f>IF(T11="","",IF(T11&lt;V11,1,0))</f>
        <v>1</v>
      </c>
      <c r="AG11" s="74"/>
      <c r="AH11" s="74"/>
      <c r="AI11" s="76"/>
      <c r="AJ11" s="76"/>
      <c r="AK11" s="74"/>
    </row>
    <row r="12" spans="2:37" ht="15" customHeight="1">
      <c r="B12" s="92"/>
      <c r="C12" s="94"/>
      <c r="D12" s="85">
        <f>R6</f>
        <v>2</v>
      </c>
      <c r="E12" s="21">
        <f>IF(Q6="","",Q6)</f>
        <v>14</v>
      </c>
      <c r="F12" s="18" t="s">
        <v>156</v>
      </c>
      <c r="G12" s="21">
        <f>IF(O6="","",O6)</f>
        <v>21</v>
      </c>
      <c r="H12" s="103">
        <f>N6</f>
        <v>1</v>
      </c>
      <c r="I12" s="105">
        <f>R9</f>
        <v>0</v>
      </c>
      <c r="J12" s="15">
        <f>IF(Q9="","",Q9)</f>
        <v>13</v>
      </c>
      <c r="K12" s="18" t="s">
        <v>156</v>
      </c>
      <c r="L12" s="15">
        <f>IF(O9="","",O9)</f>
        <v>21</v>
      </c>
      <c r="M12" s="103">
        <f>N9</f>
        <v>2</v>
      </c>
      <c r="N12" s="125"/>
      <c r="O12" s="126"/>
      <c r="P12" s="126"/>
      <c r="Q12" s="126"/>
      <c r="R12" s="127"/>
      <c r="S12" s="105">
        <f>IF(T11="","",SUM(AE11:AE13))</f>
        <v>0</v>
      </c>
      <c r="T12" s="15">
        <v>19</v>
      </c>
      <c r="U12" s="18" t="s">
        <v>156</v>
      </c>
      <c r="V12" s="15">
        <v>21</v>
      </c>
      <c r="W12" s="103">
        <f>IF(T11="","",SUM(AF11:AF13))</f>
        <v>2</v>
      </c>
      <c r="X12" s="92"/>
      <c r="Y12" s="98"/>
      <c r="Z12" s="101"/>
      <c r="AA12" s="92"/>
      <c r="AB12" s="101"/>
      <c r="AD12" s="74">
        <f>IF(X11="","",X11*1000+(D12+I12+S12)*100+((D12+I12+S12)-(H12+M12+W12))*10+((SUM(E11:E13)+SUM(J11:J13)+SUM(T11:T13))-(SUM(G11:G13)+SUM(L11:L13)+SUM(V11:V13))))</f>
        <v>1153</v>
      </c>
      <c r="AE12" s="74">
        <f>IF(T12="","",IF(T12&gt;V12,1,0))</f>
        <v>0</v>
      </c>
      <c r="AF12" s="74">
        <f>IF(T12="","",IF(T12&lt;V12,1,0))</f>
        <v>1</v>
      </c>
      <c r="AG12" s="74"/>
      <c r="AH12" s="74"/>
      <c r="AI12" s="76"/>
      <c r="AJ12" s="76"/>
      <c r="AK12" s="74"/>
    </row>
    <row r="13" spans="2:37" ht="15" customHeight="1">
      <c r="B13" s="93"/>
      <c r="C13" s="95"/>
      <c r="D13" s="86"/>
      <c r="E13" s="24">
        <f>IF(Q7="","",Q7)</f>
        <v>21</v>
      </c>
      <c r="F13" s="30" t="s">
        <v>156</v>
      </c>
      <c r="G13" s="24">
        <f>IF(O7="","",O7)</f>
        <v>13</v>
      </c>
      <c r="H13" s="104"/>
      <c r="I13" s="106"/>
      <c r="J13" s="12">
        <f>IF(Q10="","",Q10)</f>
      </c>
      <c r="K13" s="30" t="s">
        <v>86</v>
      </c>
      <c r="L13" s="12">
        <f>IF(O10="","",O10)</f>
      </c>
      <c r="M13" s="104"/>
      <c r="N13" s="128"/>
      <c r="O13" s="129"/>
      <c r="P13" s="129"/>
      <c r="Q13" s="129"/>
      <c r="R13" s="130"/>
      <c r="S13" s="106"/>
      <c r="T13" s="12"/>
      <c r="U13" s="18" t="s">
        <v>86</v>
      </c>
      <c r="V13" s="12"/>
      <c r="W13" s="104"/>
      <c r="X13" s="93"/>
      <c r="Y13" s="99"/>
      <c r="Z13" s="102"/>
      <c r="AA13" s="93"/>
      <c r="AB13" s="102"/>
      <c r="AD13" s="74"/>
      <c r="AE13" s="74">
        <f>IF(T13="","",IF(T13&gt;V13,1,0))</f>
      </c>
      <c r="AF13" s="74">
        <f>IF(T13="","",IF(T13&lt;V13,1,0))</f>
      </c>
      <c r="AG13" s="74"/>
      <c r="AH13" s="74"/>
      <c r="AI13" s="76"/>
      <c r="AJ13" s="76"/>
      <c r="AK13" s="74"/>
    </row>
    <row r="14" spans="2:37" ht="15" customHeight="1">
      <c r="B14" s="161" t="s">
        <v>163</v>
      </c>
      <c r="C14" s="62" t="s">
        <v>78</v>
      </c>
      <c r="D14" s="20" t="str">
        <f>IF(D15="","",IF(D15&gt;H15,"○","×"))</f>
        <v>×</v>
      </c>
      <c r="E14" s="17">
        <f>IF(V5="","",V5)</f>
        <v>21</v>
      </c>
      <c r="F14" s="18" t="s">
        <v>86</v>
      </c>
      <c r="G14" s="17">
        <f>IF(T5="","",T5)</f>
        <v>13</v>
      </c>
      <c r="H14" s="13"/>
      <c r="I14" s="20" t="str">
        <f>IF(I15="","",IF(I15&gt;M15,"○","×"))</f>
        <v>○</v>
      </c>
      <c r="J14" s="23">
        <f>IF(V8="","",V8)</f>
        <v>9</v>
      </c>
      <c r="K14" s="18" t="s">
        <v>86</v>
      </c>
      <c r="L14" s="23">
        <f>IF(T8="","",T8)</f>
        <v>21</v>
      </c>
      <c r="M14" s="13"/>
      <c r="N14" s="20" t="str">
        <f>IF(N15="","",IF(N15&gt;R15,"○","×"))</f>
        <v>○</v>
      </c>
      <c r="O14" s="23">
        <f>IF(V11="","",V11)</f>
        <v>22</v>
      </c>
      <c r="P14" s="18" t="s">
        <v>86</v>
      </c>
      <c r="Q14" s="23">
        <f>IF(T11="","",T11)</f>
        <v>20</v>
      </c>
      <c r="R14" s="13"/>
      <c r="S14" s="122"/>
      <c r="T14" s="123"/>
      <c r="U14" s="123"/>
      <c r="V14" s="123"/>
      <c r="W14" s="124"/>
      <c r="X14" s="61">
        <f>IF(D14="","",COUNTIF(D14:R14,"○"))</f>
        <v>2</v>
      </c>
      <c r="Y14" s="97" t="s">
        <v>67</v>
      </c>
      <c r="Z14" s="100">
        <f>IF(D14="","",COUNTIF(D14:R14,"×"))</f>
        <v>1</v>
      </c>
      <c r="AA14" s="61">
        <f>IF(AD15="","",RANK(AD15,AD5:AD16))</f>
        <v>1</v>
      </c>
      <c r="AB14" s="100"/>
      <c r="AD14" s="74"/>
      <c r="AE14" s="74"/>
      <c r="AF14" s="74"/>
      <c r="AG14" s="74"/>
      <c r="AH14" s="74"/>
      <c r="AI14" s="76"/>
      <c r="AJ14" s="76"/>
      <c r="AK14" s="74"/>
    </row>
    <row r="15" spans="2:37" ht="15" customHeight="1">
      <c r="B15" s="92"/>
      <c r="C15" s="94"/>
      <c r="D15" s="85">
        <f>W6</f>
        <v>1</v>
      </c>
      <c r="E15" s="21">
        <f>IF(V6="","",V6)</f>
        <v>15</v>
      </c>
      <c r="F15" s="18" t="s">
        <v>86</v>
      </c>
      <c r="G15" s="21">
        <f>IF(T6="","",T6)</f>
        <v>21</v>
      </c>
      <c r="H15" s="103">
        <f>S6</f>
        <v>2</v>
      </c>
      <c r="I15" s="105">
        <f>W9</f>
        <v>2</v>
      </c>
      <c r="J15" s="15">
        <f>IF(V9="","",V9)</f>
        <v>22</v>
      </c>
      <c r="K15" s="18" t="s">
        <v>86</v>
      </c>
      <c r="L15" s="15">
        <f>IF(T9="","",T9)</f>
        <v>20</v>
      </c>
      <c r="M15" s="103">
        <f>S9</f>
        <v>1</v>
      </c>
      <c r="N15" s="105">
        <f>W12</f>
        <v>2</v>
      </c>
      <c r="O15" s="15">
        <f>IF(V12="","",V12)</f>
        <v>21</v>
      </c>
      <c r="P15" s="18" t="s">
        <v>86</v>
      </c>
      <c r="Q15" s="15">
        <f>IF(T12="","",T12)</f>
        <v>19</v>
      </c>
      <c r="R15" s="103">
        <f>S12</f>
        <v>0</v>
      </c>
      <c r="S15" s="125"/>
      <c r="T15" s="126"/>
      <c r="U15" s="126"/>
      <c r="V15" s="126"/>
      <c r="W15" s="127"/>
      <c r="X15" s="92"/>
      <c r="Y15" s="98"/>
      <c r="Z15" s="101"/>
      <c r="AA15" s="92"/>
      <c r="AB15" s="101"/>
      <c r="AD15" s="74">
        <f>IF(X14="","",X14*1000+(D15+I15+N15)*100+((D15+I15+N15)-(H15+M15+R15))*10+((SUM(E14:E16)+SUM(J14:J16)+SUM(O14:O16))-(SUM(G14:G16)+SUM(L14:L16)+SUM(Q14:Q16))))</f>
        <v>2520</v>
      </c>
      <c r="AE15" s="74"/>
      <c r="AF15" s="74"/>
      <c r="AG15" s="74"/>
      <c r="AH15" s="74"/>
      <c r="AI15" s="76"/>
      <c r="AJ15" s="76"/>
      <c r="AK15" s="74"/>
    </row>
    <row r="16" spans="2:37" ht="15" customHeight="1">
      <c r="B16" s="93"/>
      <c r="C16" s="95"/>
      <c r="D16" s="86"/>
      <c r="E16" s="24">
        <f>IF(V7="","",V7)</f>
        <v>20</v>
      </c>
      <c r="F16" s="18" t="s">
        <v>86</v>
      </c>
      <c r="G16" s="24">
        <f>IF(T7="","",T7)</f>
        <v>22</v>
      </c>
      <c r="H16" s="104"/>
      <c r="I16" s="106"/>
      <c r="J16" s="12">
        <f>IF(V10="","",V10)</f>
        <v>21</v>
      </c>
      <c r="K16" s="30" t="s">
        <v>86</v>
      </c>
      <c r="L16" s="12">
        <f>IF(T10="","",T10)</f>
        <v>15</v>
      </c>
      <c r="M16" s="104"/>
      <c r="N16" s="106"/>
      <c r="O16" s="12">
        <f>IF(V13="","",V13)</f>
      </c>
      <c r="P16" s="30" t="s">
        <v>86</v>
      </c>
      <c r="Q16" s="12">
        <f>IF(T13="","",T13)</f>
      </c>
      <c r="R16" s="104"/>
      <c r="S16" s="128"/>
      <c r="T16" s="129"/>
      <c r="U16" s="129"/>
      <c r="V16" s="129"/>
      <c r="W16" s="130"/>
      <c r="X16" s="93"/>
      <c r="Y16" s="99"/>
      <c r="Z16" s="102"/>
      <c r="AA16" s="93"/>
      <c r="AB16" s="102"/>
      <c r="AD16" s="74"/>
      <c r="AE16" s="74"/>
      <c r="AF16" s="74"/>
      <c r="AG16" s="74"/>
      <c r="AH16" s="74"/>
      <c r="AI16" s="76"/>
      <c r="AJ16" s="76"/>
      <c r="AK16" s="74"/>
    </row>
    <row r="17" spans="2:37" ht="15" customHeight="1">
      <c r="B17" s="5"/>
      <c r="C17" s="39"/>
      <c r="D17" s="40"/>
      <c r="E17" s="40"/>
      <c r="F17" s="41"/>
      <c r="G17" s="40"/>
      <c r="AD17" s="74"/>
      <c r="AE17" s="74"/>
      <c r="AF17" s="74"/>
      <c r="AG17" s="74"/>
      <c r="AH17" s="74"/>
      <c r="AI17" s="74"/>
      <c r="AJ17" s="74"/>
      <c r="AK17" s="74"/>
    </row>
    <row r="18" spans="6:37" ht="13.5">
      <c r="F18" s="26"/>
      <c r="AD18" s="74"/>
      <c r="AE18" s="74"/>
      <c r="AF18" s="74"/>
      <c r="AG18" s="74"/>
      <c r="AH18" s="74"/>
      <c r="AI18" s="74"/>
      <c r="AJ18" s="74"/>
      <c r="AK18" s="74"/>
    </row>
    <row r="19" spans="3:37" s="3" customFormat="1" ht="22.5" customHeight="1">
      <c r="C19" s="134" t="s">
        <v>10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7"/>
      <c r="U19" s="7"/>
      <c r="V19" s="7"/>
      <c r="W19" s="7"/>
      <c r="X19" s="7"/>
      <c r="Y19" s="7"/>
      <c r="AD19" s="75"/>
      <c r="AE19" s="75"/>
      <c r="AF19" s="75"/>
      <c r="AG19" s="75"/>
      <c r="AH19" s="75"/>
      <c r="AI19" s="75"/>
      <c r="AJ19" s="75"/>
      <c r="AK19" s="75"/>
    </row>
    <row r="20" spans="30:37" ht="13.5">
      <c r="AD20" s="74"/>
      <c r="AE20" s="74"/>
      <c r="AF20" s="74"/>
      <c r="AG20" s="74"/>
      <c r="AH20" s="74"/>
      <c r="AI20" s="74"/>
      <c r="AJ20" s="74"/>
      <c r="AK20" s="74"/>
    </row>
    <row r="21" spans="2:37" ht="15" customHeight="1">
      <c r="B21" s="10"/>
      <c r="C21" s="11"/>
      <c r="D21" s="63" t="s">
        <v>205</v>
      </c>
      <c r="E21" s="64"/>
      <c r="F21" s="64"/>
      <c r="G21" s="64"/>
      <c r="H21" s="65"/>
      <c r="I21" s="63" t="s">
        <v>172</v>
      </c>
      <c r="J21" s="64"/>
      <c r="K21" s="64"/>
      <c r="L21" s="64"/>
      <c r="M21" s="65"/>
      <c r="N21" s="63" t="s">
        <v>173</v>
      </c>
      <c r="O21" s="64"/>
      <c r="P21" s="64"/>
      <c r="Q21" s="64"/>
      <c r="R21" s="65"/>
      <c r="S21" s="14"/>
      <c r="T21" s="9" t="s">
        <v>64</v>
      </c>
      <c r="U21" s="9"/>
      <c r="V21" s="63" t="s">
        <v>65</v>
      </c>
      <c r="W21" s="65"/>
      <c r="AA21" s="15"/>
      <c r="AD21" s="74"/>
      <c r="AE21" s="74"/>
      <c r="AF21" s="74"/>
      <c r="AG21" s="74"/>
      <c r="AH21" s="74"/>
      <c r="AI21" s="74"/>
      <c r="AJ21" s="74"/>
      <c r="AK21" s="74"/>
    </row>
    <row r="22" spans="2:37" ht="15" customHeight="1">
      <c r="B22" s="161" t="s">
        <v>204</v>
      </c>
      <c r="C22" s="62" t="s">
        <v>73</v>
      </c>
      <c r="D22" s="96"/>
      <c r="E22" s="70"/>
      <c r="F22" s="70"/>
      <c r="G22" s="70"/>
      <c r="H22" s="71"/>
      <c r="I22" s="16" t="str">
        <f>IF(I23="","",IF(I23&gt;M23,"○","×"))</f>
        <v>×</v>
      </c>
      <c r="J22" s="17">
        <v>16</v>
      </c>
      <c r="K22" s="18" t="s">
        <v>95</v>
      </c>
      <c r="L22" s="17">
        <v>21</v>
      </c>
      <c r="M22" s="19"/>
      <c r="N22" s="20" t="str">
        <f>IF(N23="","",IF(N23&gt;R23,"○","×"))</f>
        <v>×</v>
      </c>
      <c r="O22" s="17">
        <v>17</v>
      </c>
      <c r="P22" s="18" t="s">
        <v>95</v>
      </c>
      <c r="Q22" s="17">
        <v>21</v>
      </c>
      <c r="R22" s="19"/>
      <c r="S22" s="79">
        <f>IF(I22="","",COUNTIF(I22:R22,"○"))</f>
        <v>0</v>
      </c>
      <c r="T22" s="89" t="s">
        <v>67</v>
      </c>
      <c r="U22" s="80">
        <f>IF(I22="","",COUNTIF(I22:R22,"×"))</f>
        <v>2</v>
      </c>
      <c r="V22" s="79">
        <f>IF(AD23="","",RANK(AD23,AD22:AD30))</f>
        <v>3</v>
      </c>
      <c r="W22" s="80"/>
      <c r="X22" s="21"/>
      <c r="Y22" s="21"/>
      <c r="Z22" s="15"/>
      <c r="AA22" s="15"/>
      <c r="AD22" s="74"/>
      <c r="AE22" s="74">
        <f>IF(J22="","",IF(J22&gt;L22,1,0))</f>
        <v>0</v>
      </c>
      <c r="AF22" s="74">
        <f>IF(L22="","",IF(J22&lt;L22,1,0))</f>
        <v>1</v>
      </c>
      <c r="AG22" s="74">
        <f>IF(O22="","",IF(O22&gt;Q22,1,0))</f>
        <v>0</v>
      </c>
      <c r="AH22" s="74">
        <f>IF(Q22="","",IF(O22&lt;Q22,1,0))</f>
        <v>1</v>
      </c>
      <c r="AI22" s="74"/>
      <c r="AJ22" s="74"/>
      <c r="AK22" s="74"/>
    </row>
    <row r="23" spans="2:37" ht="15" customHeight="1">
      <c r="B23" s="92"/>
      <c r="C23" s="94"/>
      <c r="D23" s="72"/>
      <c r="E23" s="73"/>
      <c r="F23" s="73"/>
      <c r="G23" s="73"/>
      <c r="H23" s="66"/>
      <c r="I23" s="85">
        <f>IF(J22="","",SUM(AE22:AE24))</f>
        <v>1</v>
      </c>
      <c r="J23" s="21">
        <v>21</v>
      </c>
      <c r="K23" s="18" t="s">
        <v>86</v>
      </c>
      <c r="L23" s="21">
        <v>17</v>
      </c>
      <c r="M23" s="87">
        <f>IF(L22="","",SUM(AF22:AF24))</f>
        <v>2</v>
      </c>
      <c r="N23" s="85">
        <f>IF(O22="","",SUM(AG22:AG24))</f>
        <v>0</v>
      </c>
      <c r="O23" s="22">
        <v>17</v>
      </c>
      <c r="P23" s="18" t="s">
        <v>86</v>
      </c>
      <c r="Q23" s="22">
        <v>21</v>
      </c>
      <c r="R23" s="87">
        <f>IF(Q22="","",SUM(AH22:AH24))</f>
        <v>2</v>
      </c>
      <c r="S23" s="81"/>
      <c r="T23" s="90"/>
      <c r="U23" s="82"/>
      <c r="V23" s="81"/>
      <c r="W23" s="82"/>
      <c r="X23" s="21"/>
      <c r="Y23" s="21"/>
      <c r="Z23" s="15"/>
      <c r="AA23" s="15"/>
      <c r="AD23" s="74">
        <f>IF(S22="","",S22*1000+(I23+N23)*100+((I23+N23)-(M23+R23))*10+((SUM(J22:J24)+SUM(O22:O24))-(SUM(L22:L24)+SUM(Q22:Q24))))</f>
        <v>59</v>
      </c>
      <c r="AE23" s="74">
        <f>IF(J23="","",IF(J23&gt;L23,1,0))</f>
        <v>1</v>
      </c>
      <c r="AF23" s="74">
        <f>IF(L23="","",IF(J23&lt;L23,1,0))</f>
        <v>0</v>
      </c>
      <c r="AG23" s="74">
        <f>IF(O23="","",IF(O23&gt;Q23,1,0))</f>
        <v>0</v>
      </c>
      <c r="AH23" s="74">
        <f>IF(Q23="","",IF(O23&lt;Q23,1,0))</f>
        <v>1</v>
      </c>
      <c r="AI23" s="74"/>
      <c r="AJ23" s="74"/>
      <c r="AK23" s="74"/>
    </row>
    <row r="24" spans="2:37" ht="15" customHeight="1">
      <c r="B24" s="93"/>
      <c r="C24" s="95"/>
      <c r="D24" s="67"/>
      <c r="E24" s="68"/>
      <c r="F24" s="68"/>
      <c r="G24" s="68"/>
      <c r="H24" s="69"/>
      <c r="I24" s="86"/>
      <c r="J24" s="24">
        <v>19</v>
      </c>
      <c r="K24" s="18" t="s">
        <v>86</v>
      </c>
      <c r="L24" s="24">
        <v>21</v>
      </c>
      <c r="M24" s="88"/>
      <c r="N24" s="86"/>
      <c r="O24" s="25"/>
      <c r="P24" s="18" t="s">
        <v>86</v>
      </c>
      <c r="Q24" s="25"/>
      <c r="R24" s="88"/>
      <c r="S24" s="83"/>
      <c r="T24" s="91"/>
      <c r="U24" s="84"/>
      <c r="V24" s="83"/>
      <c r="W24" s="84"/>
      <c r="X24" s="21"/>
      <c r="Y24" s="21"/>
      <c r="Z24" s="26"/>
      <c r="AA24" s="26"/>
      <c r="AD24" s="74"/>
      <c r="AE24" s="74">
        <f>IF(J24="","",IF(J24&gt;L24,1,0))</f>
        <v>0</v>
      </c>
      <c r="AF24" s="74">
        <f>IF(L24="","",IF(J24&lt;L24,1,0))</f>
        <v>1</v>
      </c>
      <c r="AG24" s="74">
        <f>IF(O24="","",IF(O24&gt;Q24,1,0))</f>
      </c>
      <c r="AH24" s="74">
        <f>IF(Q24="","",IF(O24&lt;Q24,1,0))</f>
      </c>
      <c r="AI24" s="74"/>
      <c r="AJ24" s="74"/>
      <c r="AK24" s="74"/>
    </row>
    <row r="25" spans="2:37" ht="15" customHeight="1">
      <c r="B25" s="161" t="s">
        <v>168</v>
      </c>
      <c r="C25" s="173" t="s">
        <v>170</v>
      </c>
      <c r="D25" s="16" t="str">
        <f>IF(E25="","",IF(D26&gt;H26,"○","×"))</f>
        <v>○</v>
      </c>
      <c r="E25" s="17">
        <f>IF(L22="","",L22)</f>
        <v>21</v>
      </c>
      <c r="F25" s="27" t="s">
        <v>86</v>
      </c>
      <c r="G25" s="17">
        <f>IF(J22="","",J22)</f>
        <v>16</v>
      </c>
      <c r="H25" s="28"/>
      <c r="I25" s="96"/>
      <c r="J25" s="70"/>
      <c r="K25" s="70"/>
      <c r="L25" s="70"/>
      <c r="M25" s="71"/>
      <c r="N25" s="16" t="str">
        <f>IF(O25="","",IF(N26&gt;R26,"○","×"))</f>
        <v>×</v>
      </c>
      <c r="O25" s="17">
        <v>18</v>
      </c>
      <c r="P25" s="27" t="s">
        <v>86</v>
      </c>
      <c r="Q25" s="17">
        <v>21</v>
      </c>
      <c r="R25" s="29"/>
      <c r="S25" s="79">
        <f>IF(D25="","",COUNTIF(D25:R27,"○"))</f>
        <v>1</v>
      </c>
      <c r="T25" s="89" t="s">
        <v>67</v>
      </c>
      <c r="U25" s="80">
        <f>IF(D25="","",COUNTIF(D25:R27,"×"))</f>
        <v>1</v>
      </c>
      <c r="V25" s="79">
        <f>IF(AD26="","",RANK(AD26,AD22:AD30))</f>
        <v>2</v>
      </c>
      <c r="W25" s="80"/>
      <c r="X25" s="21"/>
      <c r="Y25" s="21"/>
      <c r="Z25" s="26"/>
      <c r="AA25" s="26"/>
      <c r="AD25" s="74"/>
      <c r="AE25" s="74">
        <f>IF(O25="","",IF(O25&gt;Q25,1,0))</f>
        <v>0</v>
      </c>
      <c r="AF25" s="74">
        <f>IF(Q25="","",IF(O25&lt;Q25,1,0))</f>
        <v>1</v>
      </c>
      <c r="AG25" s="74"/>
      <c r="AH25" s="74"/>
      <c r="AI25" s="74"/>
      <c r="AJ25" s="74"/>
      <c r="AK25" s="74"/>
    </row>
    <row r="26" spans="2:37" ht="15" customHeight="1">
      <c r="B26" s="92"/>
      <c r="C26" s="94"/>
      <c r="D26" s="85">
        <f>M23</f>
        <v>2</v>
      </c>
      <c r="E26" s="21">
        <f>IF(L23="","",L23)</f>
        <v>17</v>
      </c>
      <c r="F26" s="18" t="s">
        <v>86</v>
      </c>
      <c r="G26" s="21">
        <f>IF(J23="","",J23)</f>
        <v>21</v>
      </c>
      <c r="H26" s="87">
        <f>I23</f>
        <v>1</v>
      </c>
      <c r="I26" s="72"/>
      <c r="J26" s="73"/>
      <c r="K26" s="73"/>
      <c r="L26" s="73"/>
      <c r="M26" s="66"/>
      <c r="N26" s="85">
        <f>IF(O25="","",SUM(AE25:AE27))</f>
        <v>0</v>
      </c>
      <c r="O26" s="21">
        <v>25</v>
      </c>
      <c r="P26" s="18" t="s">
        <v>86</v>
      </c>
      <c r="Q26" s="21">
        <v>27</v>
      </c>
      <c r="R26" s="87">
        <f>IF(Q25="","",SUM(AF25:AF27))</f>
        <v>2</v>
      </c>
      <c r="S26" s="81"/>
      <c r="T26" s="90"/>
      <c r="U26" s="82"/>
      <c r="V26" s="81"/>
      <c r="W26" s="82"/>
      <c r="X26" s="21"/>
      <c r="Y26" s="21"/>
      <c r="Z26" s="26"/>
      <c r="AA26" s="26"/>
      <c r="AD26" s="74">
        <f>IF(S25="","",S25*1000+(D26+N26)*100+((D26+N26)-(H26+R26))*10+((SUM(E25:E27)+SUM(O25:O27))-(SUM(G25:G27)+SUM(Q25:Q27))))</f>
        <v>1188</v>
      </c>
      <c r="AE26" s="74">
        <f>IF(O26="","",IF(O26&gt;Q26,1,0))</f>
        <v>0</v>
      </c>
      <c r="AF26" s="74">
        <f>IF(Q26="","",IF(O26&lt;Q26,1,0))</f>
        <v>1</v>
      </c>
      <c r="AG26" s="74"/>
      <c r="AH26" s="74"/>
      <c r="AI26" s="74"/>
      <c r="AJ26" s="74"/>
      <c r="AK26" s="74"/>
    </row>
    <row r="27" spans="2:37" ht="15" customHeight="1">
      <c r="B27" s="93"/>
      <c r="C27" s="95"/>
      <c r="D27" s="86"/>
      <c r="E27" s="24">
        <f>IF(L24="","",L24)</f>
        <v>21</v>
      </c>
      <c r="F27" s="30" t="s">
        <v>86</v>
      </c>
      <c r="G27" s="24">
        <f>IF(J24="","",J24)</f>
        <v>19</v>
      </c>
      <c r="H27" s="88"/>
      <c r="I27" s="67"/>
      <c r="J27" s="68"/>
      <c r="K27" s="68"/>
      <c r="L27" s="68"/>
      <c r="M27" s="69"/>
      <c r="N27" s="86"/>
      <c r="O27" s="24"/>
      <c r="P27" s="18" t="s">
        <v>86</v>
      </c>
      <c r="Q27" s="24"/>
      <c r="R27" s="88"/>
      <c r="S27" s="83"/>
      <c r="T27" s="91"/>
      <c r="U27" s="84"/>
      <c r="V27" s="83"/>
      <c r="W27" s="84"/>
      <c r="X27" s="21"/>
      <c r="Y27" s="21"/>
      <c r="Z27" s="26"/>
      <c r="AA27" s="26"/>
      <c r="AD27" s="74"/>
      <c r="AE27" s="74">
        <f>IF(O27="","",IF(O27&gt;Q27,1,0))</f>
      </c>
      <c r="AF27" s="74">
        <f>IF(Q27="","",IF(O27&lt;Q27,1,0))</f>
      </c>
      <c r="AG27" s="74"/>
      <c r="AH27" s="74"/>
      <c r="AI27" s="74"/>
      <c r="AJ27" s="74"/>
      <c r="AK27" s="74"/>
    </row>
    <row r="28" spans="2:37" ht="15" customHeight="1">
      <c r="B28" s="160" t="s">
        <v>169</v>
      </c>
      <c r="C28" s="174" t="s">
        <v>171</v>
      </c>
      <c r="D28" s="16" t="str">
        <f>IF(E28="","",IF(D29&gt;H29,"○","×"))</f>
        <v>○</v>
      </c>
      <c r="E28" s="17">
        <f>IF(Q22="","",Q22)</f>
        <v>21</v>
      </c>
      <c r="F28" s="27" t="s">
        <v>86</v>
      </c>
      <c r="G28" s="17">
        <f>IF(O22="","",O22)</f>
        <v>17</v>
      </c>
      <c r="H28" s="29"/>
      <c r="I28" s="16" t="str">
        <f>IF(J28="","",IF(I29&gt;M29,"○","×"))</f>
        <v>○</v>
      </c>
      <c r="J28" s="17">
        <f>IF(Q25="","",Q25)</f>
        <v>21</v>
      </c>
      <c r="K28" s="18" t="s">
        <v>86</v>
      </c>
      <c r="L28" s="17">
        <f>IF(O25="","",O25)</f>
        <v>18</v>
      </c>
      <c r="M28" s="29"/>
      <c r="N28" s="96"/>
      <c r="O28" s="70"/>
      <c r="P28" s="70"/>
      <c r="Q28" s="70"/>
      <c r="R28" s="71"/>
      <c r="S28" s="79">
        <f>IF(D28="","",COUNTIF(D28:M28,"○"))</f>
        <v>2</v>
      </c>
      <c r="T28" s="89" t="s">
        <v>67</v>
      </c>
      <c r="U28" s="80">
        <f>IF(D28="","",COUNTIF(D28:M28,"×"))</f>
        <v>0</v>
      </c>
      <c r="V28" s="79">
        <f>IF(AD29="","",RANK(AD29,AD22:AD30))</f>
        <v>1</v>
      </c>
      <c r="W28" s="80"/>
      <c r="X28" s="21"/>
      <c r="Y28" s="21"/>
      <c r="Z28" s="26"/>
      <c r="AA28" s="26"/>
      <c r="AD28" s="74"/>
      <c r="AE28" s="74"/>
      <c r="AF28" s="74"/>
      <c r="AG28" s="74"/>
      <c r="AH28" s="74"/>
      <c r="AI28" s="74"/>
      <c r="AJ28" s="74"/>
      <c r="AK28" s="74"/>
    </row>
    <row r="29" spans="2:37" ht="15" customHeight="1">
      <c r="B29" s="92"/>
      <c r="C29" s="94"/>
      <c r="D29" s="85">
        <f>R23</f>
        <v>2</v>
      </c>
      <c r="E29" s="21">
        <f>IF(Q23="","",Q23)</f>
        <v>21</v>
      </c>
      <c r="F29" s="18" t="s">
        <v>86</v>
      </c>
      <c r="G29" s="21">
        <f>IF(O23="","",O23)</f>
        <v>17</v>
      </c>
      <c r="H29" s="87">
        <f>N23</f>
        <v>0</v>
      </c>
      <c r="I29" s="85">
        <f>R26</f>
        <v>2</v>
      </c>
      <c r="J29" s="21">
        <f>IF(Q26="","",Q26)</f>
        <v>27</v>
      </c>
      <c r="K29" s="18" t="s">
        <v>86</v>
      </c>
      <c r="L29" s="22">
        <f>IF(O26="","",O26)</f>
        <v>25</v>
      </c>
      <c r="M29" s="87">
        <f>N26</f>
        <v>0</v>
      </c>
      <c r="N29" s="72"/>
      <c r="O29" s="73"/>
      <c r="P29" s="73"/>
      <c r="Q29" s="73"/>
      <c r="R29" s="66"/>
      <c r="S29" s="81"/>
      <c r="T29" s="90"/>
      <c r="U29" s="82"/>
      <c r="V29" s="81"/>
      <c r="W29" s="82"/>
      <c r="X29" s="21"/>
      <c r="Y29" s="21"/>
      <c r="Z29" s="26"/>
      <c r="AA29" s="26"/>
      <c r="AD29" s="74">
        <f>IF(S28="","",S28*1000+(D29+I29)*100+((D29+I29)-(H29+M29))*10+((SUM(E28:E30)+SUM(J28:J30))-(SUM(G28:G30)+SUM(L28:L30))))</f>
        <v>2453</v>
      </c>
      <c r="AE29" s="74"/>
      <c r="AF29" s="74"/>
      <c r="AG29" s="74"/>
      <c r="AH29" s="74"/>
      <c r="AI29" s="74"/>
      <c r="AJ29" s="74"/>
      <c r="AK29" s="74"/>
    </row>
    <row r="30" spans="2:37" ht="15" customHeight="1">
      <c r="B30" s="93"/>
      <c r="C30" s="95"/>
      <c r="D30" s="86"/>
      <c r="E30" s="24">
        <f>IF(Q24="","",Q24)</f>
      </c>
      <c r="F30" s="30" t="s">
        <v>86</v>
      </c>
      <c r="G30" s="24">
        <f>IF(O24="","",O24)</f>
      </c>
      <c r="H30" s="88"/>
      <c r="I30" s="86"/>
      <c r="J30" s="24">
        <f>IF(Q27="","",Q27)</f>
      </c>
      <c r="K30" s="18" t="s">
        <v>86</v>
      </c>
      <c r="L30" s="25">
        <f>IF(O27="","",O27)</f>
      </c>
      <c r="M30" s="88"/>
      <c r="N30" s="67"/>
      <c r="O30" s="68"/>
      <c r="P30" s="68"/>
      <c r="Q30" s="68"/>
      <c r="R30" s="69"/>
      <c r="S30" s="83"/>
      <c r="T30" s="91"/>
      <c r="U30" s="84"/>
      <c r="V30" s="83"/>
      <c r="W30" s="84"/>
      <c r="X30" s="21"/>
      <c r="Y30" s="21"/>
      <c r="Z30" s="26"/>
      <c r="AA30" s="26"/>
      <c r="AD30" s="74"/>
      <c r="AE30" s="74"/>
      <c r="AF30" s="74"/>
      <c r="AG30" s="74"/>
      <c r="AH30" s="74"/>
      <c r="AI30" s="74"/>
      <c r="AJ30" s="74"/>
      <c r="AK30" s="74"/>
    </row>
    <row r="31" spans="2:18" s="31" customFormat="1" ht="15" customHeight="1">
      <c r="B31" s="32"/>
      <c r="C31" s="32"/>
      <c r="E31" s="33"/>
      <c r="F31" s="33"/>
      <c r="G31" s="33"/>
      <c r="J31" s="33"/>
      <c r="K31" s="33"/>
      <c r="L31" s="33"/>
      <c r="O31" s="33"/>
      <c r="P31" s="33"/>
      <c r="Q31" s="33"/>
      <c r="R31" s="33"/>
    </row>
    <row r="32" spans="3:25" s="3" customFormat="1" ht="21">
      <c r="C32" s="135" t="s">
        <v>11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7"/>
      <c r="U32" s="7"/>
      <c r="V32" s="7"/>
      <c r="W32" s="7"/>
      <c r="X32" s="7"/>
      <c r="Y32" s="7"/>
    </row>
    <row r="34" spans="2:43" ht="15" customHeight="1">
      <c r="B34" s="42"/>
      <c r="C34" s="11"/>
      <c r="D34" s="63" t="s">
        <v>179</v>
      </c>
      <c r="E34" s="64"/>
      <c r="F34" s="64"/>
      <c r="G34" s="64"/>
      <c r="H34" s="65"/>
      <c r="I34" s="63" t="s">
        <v>180</v>
      </c>
      <c r="J34" s="64"/>
      <c r="K34" s="64"/>
      <c r="L34" s="64"/>
      <c r="M34" s="65"/>
      <c r="N34" s="63" t="s">
        <v>181</v>
      </c>
      <c r="O34" s="64"/>
      <c r="P34" s="64"/>
      <c r="Q34" s="64"/>
      <c r="R34" s="65"/>
      <c r="S34" s="63" t="s">
        <v>182</v>
      </c>
      <c r="T34" s="64"/>
      <c r="U34" s="64"/>
      <c r="V34" s="64"/>
      <c r="W34" s="65"/>
      <c r="X34" s="63" t="s">
        <v>183</v>
      </c>
      <c r="Y34" s="64"/>
      <c r="Z34" s="64"/>
      <c r="AA34" s="64"/>
      <c r="AB34" s="65"/>
      <c r="AC34" s="63" t="s">
        <v>64</v>
      </c>
      <c r="AD34" s="64"/>
      <c r="AE34" s="65"/>
      <c r="AF34" s="63" t="s">
        <v>65</v>
      </c>
      <c r="AG34" s="65"/>
      <c r="AI34" s="76"/>
      <c r="AJ34" s="76"/>
      <c r="AK34" s="76"/>
      <c r="AL34" s="76"/>
      <c r="AM34" s="76"/>
      <c r="AN34" s="76"/>
      <c r="AO34" s="76"/>
      <c r="AP34" s="76"/>
      <c r="AQ34" s="76"/>
    </row>
    <row r="35" spans="2:43" ht="15" customHeight="1">
      <c r="B35" s="161" t="s">
        <v>174</v>
      </c>
      <c r="C35" s="62" t="s">
        <v>101</v>
      </c>
      <c r="D35" s="122"/>
      <c r="E35" s="123"/>
      <c r="F35" s="123"/>
      <c r="G35" s="123"/>
      <c r="H35" s="124"/>
      <c r="I35" s="20" t="str">
        <f>IF(I36="","",IF(I36&gt;M36,"○","×"))</f>
        <v>○</v>
      </c>
      <c r="J35" s="23">
        <v>21</v>
      </c>
      <c r="K35" s="18" t="s">
        <v>157</v>
      </c>
      <c r="L35" s="23">
        <v>6</v>
      </c>
      <c r="M35" s="13"/>
      <c r="N35" s="20" t="str">
        <f>IF(N36="","",IF(N36&gt;R36,"○","×"))</f>
        <v>○</v>
      </c>
      <c r="O35" s="23">
        <v>21</v>
      </c>
      <c r="P35" s="18" t="s">
        <v>157</v>
      </c>
      <c r="Q35" s="23">
        <v>17</v>
      </c>
      <c r="R35" s="13"/>
      <c r="S35" s="20" t="str">
        <f>IF(S36="","",IF(S36&gt;W36,"○","×"))</f>
        <v>○</v>
      </c>
      <c r="T35" s="23">
        <v>21</v>
      </c>
      <c r="U35" s="18" t="s">
        <v>158</v>
      </c>
      <c r="V35" s="23">
        <v>12</v>
      </c>
      <c r="W35" s="13"/>
      <c r="X35" s="20" t="str">
        <f>IF(X36="","",IF(X36&gt;AB36,"○","×"))</f>
        <v>○</v>
      </c>
      <c r="Y35" s="23">
        <v>21</v>
      </c>
      <c r="Z35" s="18" t="s">
        <v>86</v>
      </c>
      <c r="AA35" s="23">
        <v>14</v>
      </c>
      <c r="AB35" s="13"/>
      <c r="AC35" s="61">
        <f>IF(I35="","",COUNTIF(I35:AB35,"○"))</f>
        <v>4</v>
      </c>
      <c r="AD35" s="97" t="s">
        <v>67</v>
      </c>
      <c r="AE35" s="100">
        <f>IF(I35="","",COUNTIF(I35:AB35,"×"))</f>
        <v>0</v>
      </c>
      <c r="AF35" s="61">
        <f>IF(AI36="","",RANK(AI36,AI35:AI49))</f>
        <v>1</v>
      </c>
      <c r="AG35" s="100"/>
      <c r="AI35" s="76"/>
      <c r="AJ35" s="76">
        <f>IF(J35="","",IF(J35&gt;L35,1,0))</f>
        <v>1</v>
      </c>
      <c r="AK35" s="76">
        <f>IF(J35="","",IF(J35&lt;L35,1,0))</f>
        <v>0</v>
      </c>
      <c r="AL35" s="76">
        <f>IF(O35="","",IF(O35&gt;Q35,1,0))</f>
        <v>1</v>
      </c>
      <c r="AM35" s="76">
        <f>IF(O35="","",IF(O35&lt;Q35,1,0))</f>
        <v>0</v>
      </c>
      <c r="AN35" s="76">
        <f>IF(T35="","",IF(T35&gt;V35,1,0))</f>
        <v>1</v>
      </c>
      <c r="AO35" s="76">
        <f>IF(T35="","",IF(T35&lt;V35,1,0))</f>
        <v>0</v>
      </c>
      <c r="AP35" s="76">
        <f>IF(Y35="","",IF(Y35&gt;AA35,1,0))</f>
        <v>1</v>
      </c>
      <c r="AQ35" s="76">
        <f>IF(Y35="","",IF(Y35&lt;AA35,1,0))</f>
        <v>0</v>
      </c>
    </row>
    <row r="36" spans="2:43" ht="15" customHeight="1">
      <c r="B36" s="92"/>
      <c r="C36" s="94"/>
      <c r="D36" s="125"/>
      <c r="E36" s="126"/>
      <c r="F36" s="126"/>
      <c r="G36" s="126"/>
      <c r="H36" s="127"/>
      <c r="I36" s="105">
        <f>IF(J35="","",SUM(AJ35:AJ37))</f>
        <v>2</v>
      </c>
      <c r="J36" s="15">
        <v>21</v>
      </c>
      <c r="K36" s="18" t="s">
        <v>95</v>
      </c>
      <c r="L36" s="15">
        <v>9</v>
      </c>
      <c r="M36" s="103">
        <f>IF(J35="","",SUM(AK35:AK37))</f>
        <v>0</v>
      </c>
      <c r="N36" s="105">
        <f>IF(O35="","",SUM(AL35:AL37))</f>
        <v>2</v>
      </c>
      <c r="O36" s="15">
        <v>21</v>
      </c>
      <c r="P36" s="18" t="s">
        <v>95</v>
      </c>
      <c r="Q36" s="15">
        <v>9</v>
      </c>
      <c r="R36" s="103">
        <f>IF(O35="","",SUM(AM35:AM37))</f>
        <v>0</v>
      </c>
      <c r="S36" s="105">
        <f>IF(T35="","",SUM(AN35:AN37))</f>
        <v>2</v>
      </c>
      <c r="T36" s="15">
        <v>21</v>
      </c>
      <c r="U36" s="18" t="s">
        <v>95</v>
      </c>
      <c r="V36" s="15">
        <v>8</v>
      </c>
      <c r="W36" s="103">
        <f>IF(T35="","",SUM(AO35:AO37))</f>
        <v>0</v>
      </c>
      <c r="X36" s="105">
        <f>IF(Y35="","",SUM(AP35:AP37))</f>
        <v>2</v>
      </c>
      <c r="Y36" s="15">
        <v>21</v>
      </c>
      <c r="Z36" s="18" t="s">
        <v>95</v>
      </c>
      <c r="AA36" s="15">
        <v>9</v>
      </c>
      <c r="AB36" s="103">
        <f>IF(Y35="","",SUM(AQ35:AQ37))</f>
        <v>0</v>
      </c>
      <c r="AC36" s="92"/>
      <c r="AD36" s="98"/>
      <c r="AE36" s="101"/>
      <c r="AF36" s="92"/>
      <c r="AG36" s="101"/>
      <c r="AI36" s="76">
        <f>IF(AC35="","",AC35*1000+(S36+I36+N36+X36)*100+((S36+I36+N36+X36)-(W36+M36+R36+AB36))*10+((SUM(T35:T37)+SUM(J35:J37)+SUM(O35:O37)+SUM(Y35:Y37))-(SUM(V35:V37)+SUM(L35:L37)+SUM(Q35:Q37)+SUM(AA35:AA37))))</f>
        <v>4964</v>
      </c>
      <c r="AJ36" s="76">
        <f>IF(J36="","",IF(J36&gt;L36,1,0))</f>
        <v>1</v>
      </c>
      <c r="AK36" s="76">
        <f>IF(J36="","",IF(J36&lt;L36,1,0))</f>
        <v>0</v>
      </c>
      <c r="AL36" s="76">
        <f>IF(O36="","",IF(O36&gt;Q36,1,0))</f>
        <v>1</v>
      </c>
      <c r="AM36" s="76">
        <f>IF(O36="","",IF(O36&lt;Q36,1,0))</f>
        <v>0</v>
      </c>
      <c r="AN36" s="76">
        <f>IF(T36="","",IF(T36&gt;V36,1,0))</f>
        <v>1</v>
      </c>
      <c r="AO36" s="76">
        <f>IF(T36="","",IF(T36&lt;V36,1,0))</f>
        <v>0</v>
      </c>
      <c r="AP36" s="76">
        <f>IF(Y36="","",IF(Y36&gt;AA36,1,0))</f>
        <v>1</v>
      </c>
      <c r="AQ36" s="76">
        <f>IF(Y36="","",IF(Y36&lt;AA36,1,0))</f>
        <v>0</v>
      </c>
    </row>
    <row r="37" spans="2:43" ht="15" customHeight="1">
      <c r="B37" s="93"/>
      <c r="C37" s="95"/>
      <c r="D37" s="128"/>
      <c r="E37" s="129"/>
      <c r="F37" s="129"/>
      <c r="G37" s="129"/>
      <c r="H37" s="130"/>
      <c r="I37" s="106"/>
      <c r="J37" s="12"/>
      <c r="K37" s="18" t="s">
        <v>86</v>
      </c>
      <c r="L37" s="12"/>
      <c r="M37" s="104"/>
      <c r="N37" s="106"/>
      <c r="O37" s="12"/>
      <c r="P37" s="30" t="s">
        <v>86</v>
      </c>
      <c r="Q37" s="12"/>
      <c r="R37" s="104"/>
      <c r="S37" s="106"/>
      <c r="T37" s="12"/>
      <c r="U37" s="18" t="s">
        <v>86</v>
      </c>
      <c r="V37" s="12"/>
      <c r="W37" s="104"/>
      <c r="X37" s="106"/>
      <c r="Y37" s="12"/>
      <c r="Z37" s="18" t="s">
        <v>86</v>
      </c>
      <c r="AA37" s="12"/>
      <c r="AB37" s="104"/>
      <c r="AC37" s="93"/>
      <c r="AD37" s="99"/>
      <c r="AE37" s="102"/>
      <c r="AF37" s="93"/>
      <c r="AG37" s="102"/>
      <c r="AI37" s="76"/>
      <c r="AJ37" s="76">
        <f>IF(J37="","",IF(J37&gt;L37,1,0))</f>
      </c>
      <c r="AK37" s="76">
        <f>IF(J37="","",IF(J37&lt;L37,1,0))</f>
      </c>
      <c r="AL37" s="76">
        <f>IF(O37="","",IF(O37&gt;Q37,1,0))</f>
      </c>
      <c r="AM37" s="76">
        <f>IF(O37="","",IF(O37&lt;Q37,1,0))</f>
      </c>
      <c r="AN37" s="76">
        <f>IF(T37="","",IF(T37&gt;V37,1,0))</f>
      </c>
      <c r="AO37" s="76">
        <f>IF(T37="","",IF(T37&lt;V37,1,0))</f>
      </c>
      <c r="AP37" s="76">
        <f>IF(Y37="","",IF(Y37&gt;AA37,1,0))</f>
      </c>
      <c r="AQ37" s="76">
        <f>IF(Y37="","",IF(Y37&lt;AA37,1,0))</f>
      </c>
    </row>
    <row r="38" spans="2:43" ht="15" customHeight="1">
      <c r="B38" s="161" t="s">
        <v>175</v>
      </c>
      <c r="C38" s="62" t="s">
        <v>73</v>
      </c>
      <c r="D38" s="34" t="str">
        <f>IF(D39="","",IF(D39&gt;H39,"○","×"))</f>
        <v>×</v>
      </c>
      <c r="E38" s="21">
        <f>IF(L35="","",L35)</f>
        <v>6</v>
      </c>
      <c r="F38" s="18" t="s">
        <v>86</v>
      </c>
      <c r="G38" s="21">
        <f>IF(J35="","",J35)</f>
        <v>21</v>
      </c>
      <c r="H38" s="35"/>
      <c r="I38" s="107"/>
      <c r="J38" s="108"/>
      <c r="K38" s="108"/>
      <c r="L38" s="108"/>
      <c r="M38" s="109"/>
      <c r="N38" s="34" t="str">
        <f>IF(N39="","",IF(N39&gt;R39,"○","×"))</f>
        <v>×</v>
      </c>
      <c r="O38" s="15">
        <v>21</v>
      </c>
      <c r="P38" s="18" t="s">
        <v>86</v>
      </c>
      <c r="Q38" s="15">
        <v>9</v>
      </c>
      <c r="R38" s="35"/>
      <c r="S38" s="34" t="str">
        <f>IF(S39="","",IF(S39&gt;W39,"○","×"))</f>
        <v>×</v>
      </c>
      <c r="T38" s="15">
        <v>21</v>
      </c>
      <c r="U38" s="27" t="s">
        <v>86</v>
      </c>
      <c r="V38" s="15">
        <v>18</v>
      </c>
      <c r="W38" s="35"/>
      <c r="X38" s="34" t="str">
        <f>IF(X39="","",IF(X39&gt;AB39,"○","×"))</f>
        <v>○</v>
      </c>
      <c r="Y38" s="15">
        <v>21</v>
      </c>
      <c r="Z38" s="27" t="s">
        <v>86</v>
      </c>
      <c r="AA38" s="15">
        <v>13</v>
      </c>
      <c r="AB38" s="35"/>
      <c r="AC38" s="61">
        <f>IF(D38="","",COUNTIF(D38:AB40,"○"))</f>
        <v>1</v>
      </c>
      <c r="AD38" s="97" t="s">
        <v>67</v>
      </c>
      <c r="AE38" s="100">
        <f>IF(D38="","",COUNTIF(D38:AB40,"×"))</f>
        <v>3</v>
      </c>
      <c r="AF38" s="61">
        <f>IF(AI39="","",RANK(AI39,AI35:AI49))</f>
        <v>4</v>
      </c>
      <c r="AG38" s="100"/>
      <c r="AI38" s="76"/>
      <c r="AJ38" s="76">
        <f>IF(O38="","",IF(O38&gt;Q38,1,0))</f>
        <v>1</v>
      </c>
      <c r="AK38" s="76">
        <f>IF(O38="","",IF(O38&lt;Q38,1,0))</f>
        <v>0</v>
      </c>
      <c r="AL38" s="76">
        <f>IF(T38="","",IF(T38&gt;V38,1,0))</f>
        <v>1</v>
      </c>
      <c r="AM38" s="76">
        <f>IF(T38="","",IF(T38&lt;V38,1,0))</f>
        <v>0</v>
      </c>
      <c r="AN38" s="76">
        <f>IF(Y38="","",IF(Y38&gt;AA38,1,0))</f>
        <v>1</v>
      </c>
      <c r="AO38" s="76">
        <f>IF(Y38="","",IF(Y38&lt;AA38,1,0))</f>
        <v>0</v>
      </c>
      <c r="AP38" s="76"/>
      <c r="AQ38" s="76"/>
    </row>
    <row r="39" spans="2:43" ht="15" customHeight="1">
      <c r="B39" s="92"/>
      <c r="C39" s="94"/>
      <c r="D39" s="85">
        <f>M36</f>
        <v>0</v>
      </c>
      <c r="E39" s="21">
        <f>IF(L36="","",L36)</f>
        <v>9</v>
      </c>
      <c r="F39" s="18" t="s">
        <v>86</v>
      </c>
      <c r="G39" s="21">
        <f>IF(J36="","",J36)</f>
        <v>21</v>
      </c>
      <c r="H39" s="103">
        <f>I36</f>
        <v>2</v>
      </c>
      <c r="I39" s="110"/>
      <c r="J39" s="111"/>
      <c r="K39" s="111"/>
      <c r="L39" s="111"/>
      <c r="M39" s="112"/>
      <c r="N39" s="105">
        <f>IF(O38="","",SUM(AJ38:AJ40))</f>
        <v>1</v>
      </c>
      <c r="O39" s="15">
        <v>14</v>
      </c>
      <c r="P39" s="18" t="s">
        <v>86</v>
      </c>
      <c r="Q39" s="15">
        <v>21</v>
      </c>
      <c r="R39" s="103">
        <f>IF(O38="","",SUM(AK38:AK40))</f>
        <v>2</v>
      </c>
      <c r="S39" s="105">
        <f>IF(T38="","",SUM(AL38:AL40))</f>
        <v>1</v>
      </c>
      <c r="T39" s="15">
        <v>16</v>
      </c>
      <c r="U39" s="18" t="s">
        <v>86</v>
      </c>
      <c r="V39" s="15">
        <v>21</v>
      </c>
      <c r="W39" s="103">
        <f>IF(T38="","",SUM(AM38:AM40))</f>
        <v>2</v>
      </c>
      <c r="X39" s="105">
        <f>IF(Y38="","",SUM(AN38:AN40))</f>
        <v>2</v>
      </c>
      <c r="Y39" s="15">
        <v>21</v>
      </c>
      <c r="Z39" s="18" t="s">
        <v>86</v>
      </c>
      <c r="AA39" s="15">
        <v>7</v>
      </c>
      <c r="AB39" s="103">
        <f>IF(Y38="","",SUM(AO38:AO40))</f>
        <v>0</v>
      </c>
      <c r="AC39" s="92"/>
      <c r="AD39" s="98"/>
      <c r="AE39" s="101"/>
      <c r="AF39" s="92"/>
      <c r="AG39" s="101"/>
      <c r="AI39" s="76">
        <f>IF(AC38="","",AC38*1000+(D39+S39+N39+X39)*100+((D39+S39+N39+X39)-(H39+W39+R39+AB39))*10+((SUM(E38:E40)+SUM(T38:T40)+SUM(O38:O40)+SUM(Y38:Y40)))-(SUM(G38:G40)+SUM(V38:V40)+SUM(Q38:Q40)+SUM(AA38:AA40)))</f>
        <v>1374</v>
      </c>
      <c r="AJ39" s="76">
        <f>IF(O39="","",IF(O39&gt;Q39,1,0))</f>
        <v>0</v>
      </c>
      <c r="AK39" s="76">
        <f>IF(O39="","",IF(O39&lt;Q39,1,0))</f>
        <v>1</v>
      </c>
      <c r="AL39" s="76">
        <f>IF(T39="","",IF(T39&gt;V39,1,0))</f>
        <v>0</v>
      </c>
      <c r="AM39" s="76">
        <f>IF(T39="","",IF(T39&lt;V39,1,0))</f>
        <v>1</v>
      </c>
      <c r="AN39" s="76">
        <f>IF(Y39="","",IF(Y39&gt;AA39,1,0))</f>
        <v>1</v>
      </c>
      <c r="AO39" s="76">
        <f>IF(Y39="","",IF(Y39&lt;AA39,1,0))</f>
        <v>0</v>
      </c>
      <c r="AP39" s="76"/>
      <c r="AQ39" s="76"/>
    </row>
    <row r="40" spans="2:43" ht="15" customHeight="1">
      <c r="B40" s="93"/>
      <c r="C40" s="95"/>
      <c r="D40" s="86"/>
      <c r="E40" s="21">
        <f>IF(L37="","",L37)</f>
      </c>
      <c r="F40" s="18" t="s">
        <v>86</v>
      </c>
      <c r="G40" s="21">
        <f>IF(J37="","",J37)</f>
      </c>
      <c r="H40" s="104"/>
      <c r="I40" s="113"/>
      <c r="J40" s="114"/>
      <c r="K40" s="114"/>
      <c r="L40" s="114"/>
      <c r="M40" s="115"/>
      <c r="N40" s="106"/>
      <c r="O40" s="12">
        <v>19</v>
      </c>
      <c r="P40" s="18" t="s">
        <v>86</v>
      </c>
      <c r="Q40" s="12">
        <v>21</v>
      </c>
      <c r="R40" s="104"/>
      <c r="S40" s="106"/>
      <c r="T40" s="12">
        <v>26</v>
      </c>
      <c r="U40" s="18" t="s">
        <v>86</v>
      </c>
      <c r="V40" s="12">
        <v>28</v>
      </c>
      <c r="W40" s="104"/>
      <c r="X40" s="106"/>
      <c r="Y40" s="12"/>
      <c r="Z40" s="18" t="s">
        <v>86</v>
      </c>
      <c r="AA40" s="12"/>
      <c r="AB40" s="104"/>
      <c r="AC40" s="93"/>
      <c r="AD40" s="99"/>
      <c r="AE40" s="102"/>
      <c r="AF40" s="93"/>
      <c r="AG40" s="102"/>
      <c r="AI40" s="76"/>
      <c r="AJ40" s="76">
        <f>IF(O40="","",IF(O40&gt;Q40,1,0))</f>
        <v>0</v>
      </c>
      <c r="AK40" s="76">
        <f>IF(O40="","",IF(O40&lt;Q40,1,0))</f>
        <v>1</v>
      </c>
      <c r="AL40" s="76">
        <f>IF(T40="","",IF(T40&gt;V40,1,0))</f>
        <v>0</v>
      </c>
      <c r="AM40" s="76">
        <f>IF(T40="","",IF(T40&lt;V40,1,0))</f>
        <v>1</v>
      </c>
      <c r="AN40" s="76">
        <f>IF(Y40="","",IF(Y40&gt;AA40,1,0))</f>
      </c>
      <c r="AO40" s="76">
        <f>IF(Y40="","",IF(Y40&lt;AA40,1,0))</f>
      </c>
      <c r="AP40" s="76"/>
      <c r="AQ40" s="76"/>
    </row>
    <row r="41" spans="2:43" ht="15" customHeight="1">
      <c r="B41" s="161" t="s">
        <v>176</v>
      </c>
      <c r="C41" s="62" t="s">
        <v>102</v>
      </c>
      <c r="D41" s="34" t="str">
        <f>IF(D42="","",IF(D42&gt;H42,"○","×"))</f>
        <v>×</v>
      </c>
      <c r="E41" s="17">
        <f>IF(Q35="","",Q35)</f>
        <v>17</v>
      </c>
      <c r="F41" s="27" t="s">
        <v>86</v>
      </c>
      <c r="G41" s="17">
        <f>IF(O35="","",O35)</f>
        <v>21</v>
      </c>
      <c r="H41" s="35"/>
      <c r="I41" s="34" t="str">
        <f>IF(I42="","",IF(I42&gt;M42,"○","×"))</f>
        <v>○</v>
      </c>
      <c r="J41" s="15">
        <f>IF(Q38="","",Q38)</f>
        <v>9</v>
      </c>
      <c r="K41" s="18" t="s">
        <v>86</v>
      </c>
      <c r="L41" s="15">
        <f>IF(O38="","",O38)</f>
        <v>21</v>
      </c>
      <c r="M41" s="35"/>
      <c r="N41" s="107"/>
      <c r="O41" s="108"/>
      <c r="P41" s="108"/>
      <c r="Q41" s="108"/>
      <c r="R41" s="109"/>
      <c r="S41" s="34" t="str">
        <f>IF(S42="","",IF(S42&gt;W42,"○","×"))</f>
        <v>○</v>
      </c>
      <c r="T41" s="15">
        <v>21</v>
      </c>
      <c r="U41" s="27" t="s">
        <v>86</v>
      </c>
      <c r="V41" s="15">
        <v>17</v>
      </c>
      <c r="W41" s="35"/>
      <c r="X41" s="34" t="str">
        <f>IF(X42="","",IF(X42&gt;AB42,"○","×"))</f>
        <v>○</v>
      </c>
      <c r="Y41" s="15">
        <v>19</v>
      </c>
      <c r="Z41" s="27" t="s">
        <v>86</v>
      </c>
      <c r="AA41" s="15">
        <v>21</v>
      </c>
      <c r="AB41" s="35"/>
      <c r="AC41" s="61">
        <f>IF(D41="","",COUNTIF(D41:AB43,"○"))</f>
        <v>3</v>
      </c>
      <c r="AD41" s="97" t="s">
        <v>67</v>
      </c>
      <c r="AE41" s="100">
        <f>IF(D41="","",COUNTIF(D41:AB43,"×"))</f>
        <v>1</v>
      </c>
      <c r="AF41" s="61">
        <f>IF(AI42="","",RANK(AI42,AI35:AI49))</f>
        <v>2</v>
      </c>
      <c r="AG41" s="100"/>
      <c r="AI41" s="76"/>
      <c r="AJ41" s="76">
        <f>IF(T41="","",IF(T41&gt;V41,1,0))</f>
        <v>1</v>
      </c>
      <c r="AK41" s="76">
        <f>IF(T41="","",IF(T41&lt;V41,1,0))</f>
        <v>0</v>
      </c>
      <c r="AL41" s="76">
        <f>IF(Y41="","",IF(Y41&gt;AA41,1,0))</f>
        <v>0</v>
      </c>
      <c r="AM41" s="76">
        <f>IF(Y41="","",IF(Y41&lt;AA41,1,0))</f>
        <v>1</v>
      </c>
      <c r="AN41" s="76"/>
      <c r="AO41" s="76"/>
      <c r="AP41" s="76"/>
      <c r="AQ41" s="76"/>
    </row>
    <row r="42" spans="2:43" ht="15" customHeight="1">
      <c r="B42" s="92"/>
      <c r="C42" s="94"/>
      <c r="D42" s="85">
        <f>R36</f>
        <v>0</v>
      </c>
      <c r="E42" s="21">
        <f>IF(Q36="","",Q36)</f>
        <v>9</v>
      </c>
      <c r="F42" s="18" t="s">
        <v>86</v>
      </c>
      <c r="G42" s="21">
        <f>IF(O36="","",O36)</f>
        <v>21</v>
      </c>
      <c r="H42" s="101">
        <f>N36</f>
        <v>2</v>
      </c>
      <c r="I42" s="105">
        <f>R39</f>
        <v>2</v>
      </c>
      <c r="J42" s="15">
        <f>IF(Q39="","",Q39)</f>
        <v>21</v>
      </c>
      <c r="K42" s="18" t="s">
        <v>86</v>
      </c>
      <c r="L42" s="15">
        <f>IF(O39="","",O39)</f>
        <v>14</v>
      </c>
      <c r="M42" s="103">
        <f>N39</f>
        <v>1</v>
      </c>
      <c r="N42" s="110"/>
      <c r="O42" s="111"/>
      <c r="P42" s="111"/>
      <c r="Q42" s="111"/>
      <c r="R42" s="112"/>
      <c r="S42" s="105">
        <f>IF(T41="","",SUM(AJ41:AJ43))</f>
        <v>2</v>
      </c>
      <c r="T42" s="15">
        <v>21</v>
      </c>
      <c r="U42" s="18" t="s">
        <v>86</v>
      </c>
      <c r="V42" s="15">
        <v>12</v>
      </c>
      <c r="W42" s="103">
        <f>IF(T41="","",SUM(AK41:AK43))</f>
        <v>0</v>
      </c>
      <c r="X42" s="105">
        <f>IF(Y41="","",SUM(AL41:AL43))</f>
        <v>2</v>
      </c>
      <c r="Y42" s="15">
        <v>21</v>
      </c>
      <c r="Z42" s="18" t="s">
        <v>86</v>
      </c>
      <c r="AA42" s="15">
        <v>13</v>
      </c>
      <c r="AB42" s="103">
        <f>IF(Y41="","",SUM(AM41:AM43))</f>
        <v>1</v>
      </c>
      <c r="AC42" s="92"/>
      <c r="AD42" s="98"/>
      <c r="AE42" s="101"/>
      <c r="AF42" s="92"/>
      <c r="AG42" s="101"/>
      <c r="AI42" s="76">
        <f>IF(AC41="","",AC41*1000+(D42+I42+S42+X42)*100+((D42+I42+S42+X42)-(H42+M42+W42+AB42))*10+((SUM(E41:E43)+SUM(J41:J43)+SUM(T41:T43)+SUM(Y41:Y43))-(SUM(G41:G43)+SUM(L41:L43)+SUM(V41:V43)+SUM(AA41:AA43))))</f>
        <v>3626</v>
      </c>
      <c r="AJ42" s="76">
        <f>IF(T42="","",IF(T42&gt;V42,1,0))</f>
        <v>1</v>
      </c>
      <c r="AK42" s="76">
        <f>IF(T42="","",IF(T42&lt;V42,1,0))</f>
        <v>0</v>
      </c>
      <c r="AL42" s="76">
        <f>IF(Y42="","",IF(Y42&gt;AA42,1,0))</f>
        <v>1</v>
      </c>
      <c r="AM42" s="76">
        <f>IF(Y42="","",IF(Y42&lt;AA42,1,0))</f>
        <v>0</v>
      </c>
      <c r="AN42" s="76"/>
      <c r="AO42" s="76"/>
      <c r="AP42" s="76"/>
      <c r="AQ42" s="76"/>
    </row>
    <row r="43" spans="2:43" ht="15" customHeight="1">
      <c r="B43" s="93"/>
      <c r="C43" s="95"/>
      <c r="D43" s="86"/>
      <c r="E43" s="24">
        <f>IF(Q37="","",Q37)</f>
      </c>
      <c r="F43" s="18" t="s">
        <v>86</v>
      </c>
      <c r="G43" s="21">
        <f>IF(O37="","",O37)</f>
      </c>
      <c r="H43" s="102"/>
      <c r="I43" s="106"/>
      <c r="J43" s="12">
        <f>IF(Q40="","",Q40)</f>
        <v>21</v>
      </c>
      <c r="K43" s="18" t="s">
        <v>86</v>
      </c>
      <c r="L43" s="12">
        <f>IF(O40="","",O40)</f>
        <v>19</v>
      </c>
      <c r="M43" s="104"/>
      <c r="N43" s="113"/>
      <c r="O43" s="114"/>
      <c r="P43" s="114"/>
      <c r="Q43" s="114"/>
      <c r="R43" s="115"/>
      <c r="S43" s="106"/>
      <c r="T43" s="12"/>
      <c r="U43" s="30" t="s">
        <v>86</v>
      </c>
      <c r="V43" s="12"/>
      <c r="W43" s="104"/>
      <c r="X43" s="106"/>
      <c r="Y43" s="12">
        <v>21</v>
      </c>
      <c r="Z43" s="30" t="s">
        <v>86</v>
      </c>
      <c r="AA43" s="12">
        <v>15</v>
      </c>
      <c r="AB43" s="104"/>
      <c r="AC43" s="93"/>
      <c r="AD43" s="99"/>
      <c r="AE43" s="102"/>
      <c r="AF43" s="93"/>
      <c r="AG43" s="102"/>
      <c r="AI43" s="76"/>
      <c r="AJ43" s="76">
        <f>IF(T43="","",IF(T43&gt;V43,1,0))</f>
      </c>
      <c r="AK43" s="76">
        <f>IF(T43="","",IF(T43&lt;V43,1,0))</f>
      </c>
      <c r="AL43" s="76">
        <f>IF(Y43="","",IF(Y43&gt;AA43,1,0))</f>
        <v>1</v>
      </c>
      <c r="AM43" s="76">
        <f>IF(Y43="","",IF(Y43&lt;AA43,1,0))</f>
        <v>0</v>
      </c>
      <c r="AN43" s="76"/>
      <c r="AO43" s="76"/>
      <c r="AP43" s="76"/>
      <c r="AQ43" s="76"/>
    </row>
    <row r="44" spans="2:43" ht="15" customHeight="1">
      <c r="B44" s="161" t="s">
        <v>177</v>
      </c>
      <c r="C44" s="62" t="s">
        <v>78</v>
      </c>
      <c r="D44" s="34" t="str">
        <f>IF(D45="","",IF(D45&gt;H45,"○","×"))</f>
        <v>×</v>
      </c>
      <c r="E44" s="21">
        <f>IF(V35="","",V35)</f>
        <v>12</v>
      </c>
      <c r="F44" s="27" t="s">
        <v>86</v>
      </c>
      <c r="G44" s="17">
        <f>IF(T35="","",T35)</f>
        <v>21</v>
      </c>
      <c r="H44" s="35"/>
      <c r="I44" s="34" t="str">
        <f>IF(I45="","",IF(I45&gt;M45,"○","×"))</f>
        <v>○</v>
      </c>
      <c r="J44" s="15">
        <f>IF(V38="","",V38)</f>
        <v>18</v>
      </c>
      <c r="K44" s="27" t="s">
        <v>86</v>
      </c>
      <c r="L44" s="15">
        <f>IF(T38="","",T38)</f>
        <v>21</v>
      </c>
      <c r="M44" s="35"/>
      <c r="N44" s="34" t="str">
        <f>IF(N45="","",IF(N45&gt;R45,"○","×"))</f>
        <v>×</v>
      </c>
      <c r="O44" s="15">
        <f>IF(V41="","",V41)</f>
        <v>17</v>
      </c>
      <c r="P44" s="18" t="s">
        <v>86</v>
      </c>
      <c r="Q44" s="15">
        <f>IF(T41="","",T41)</f>
        <v>21</v>
      </c>
      <c r="R44" s="35"/>
      <c r="S44" s="107"/>
      <c r="T44" s="108"/>
      <c r="U44" s="108"/>
      <c r="V44" s="108"/>
      <c r="W44" s="109"/>
      <c r="X44" s="34" t="str">
        <f>IF(X45="","",IF(X45&gt;AB45,"○","×"))</f>
        <v>○</v>
      </c>
      <c r="Y44" s="15">
        <v>21</v>
      </c>
      <c r="Z44" s="27" t="s">
        <v>86</v>
      </c>
      <c r="AA44" s="15">
        <v>10</v>
      </c>
      <c r="AB44" s="35"/>
      <c r="AC44" s="61">
        <f>IF(D44="","",COUNTIF(D44:AB44,"○"))</f>
        <v>2</v>
      </c>
      <c r="AD44" s="97" t="s">
        <v>67</v>
      </c>
      <c r="AE44" s="100">
        <f>IF(D44="","",COUNTIF(D44:AB44,"×"))</f>
        <v>2</v>
      </c>
      <c r="AF44" s="61">
        <f>IF(AI45="","",RANK(AI45,AI35:AI49))</f>
        <v>3</v>
      </c>
      <c r="AG44" s="100"/>
      <c r="AI44" s="76"/>
      <c r="AJ44" s="76">
        <f>IF(Y44="","",IF(Y44&gt;AA44,1,0))</f>
        <v>1</v>
      </c>
      <c r="AK44" s="76">
        <f>IF(Y44="","",IF(Y44&lt;AA44,1,0))</f>
        <v>0</v>
      </c>
      <c r="AL44" s="76"/>
      <c r="AM44" s="76"/>
      <c r="AN44" s="76"/>
      <c r="AO44" s="76"/>
      <c r="AP44" s="76"/>
      <c r="AQ44" s="76"/>
    </row>
    <row r="45" spans="2:43" ht="15" customHeight="1">
      <c r="B45" s="92"/>
      <c r="C45" s="94"/>
      <c r="D45" s="85">
        <f>W36</f>
        <v>0</v>
      </c>
      <c r="E45" s="21">
        <f>IF(V36="","",V36)</f>
        <v>8</v>
      </c>
      <c r="F45" s="18" t="s">
        <v>86</v>
      </c>
      <c r="G45" s="21">
        <f>IF(T36="","",T36)</f>
        <v>21</v>
      </c>
      <c r="H45" s="103">
        <f>S36</f>
        <v>2</v>
      </c>
      <c r="I45" s="105">
        <f>W39</f>
        <v>2</v>
      </c>
      <c r="J45" s="15">
        <f>IF(V39="","",V39)</f>
        <v>21</v>
      </c>
      <c r="K45" s="18" t="s">
        <v>86</v>
      </c>
      <c r="L45" s="15">
        <f>IF(T39="","",T39)</f>
        <v>16</v>
      </c>
      <c r="M45" s="103">
        <f>S39</f>
        <v>1</v>
      </c>
      <c r="N45" s="105">
        <f>W42</f>
        <v>0</v>
      </c>
      <c r="O45" s="15">
        <f>IF(V42="","",V42)</f>
        <v>12</v>
      </c>
      <c r="P45" s="18" t="s">
        <v>86</v>
      </c>
      <c r="Q45" s="15">
        <f>IF(T42="","",T42)</f>
        <v>21</v>
      </c>
      <c r="R45" s="103">
        <f>S42</f>
        <v>2</v>
      </c>
      <c r="S45" s="110"/>
      <c r="T45" s="111"/>
      <c r="U45" s="111"/>
      <c r="V45" s="111"/>
      <c r="W45" s="112"/>
      <c r="X45" s="105">
        <f>IF(Y44="","",SUM(AJ44:AJ46))</f>
        <v>2</v>
      </c>
      <c r="Y45" s="15">
        <v>21</v>
      </c>
      <c r="Z45" s="18" t="s">
        <v>86</v>
      </c>
      <c r="AA45" s="15">
        <v>17</v>
      </c>
      <c r="AB45" s="103">
        <f>IF(Y44="","",SUM(AK44:AK46))</f>
        <v>0</v>
      </c>
      <c r="AC45" s="92"/>
      <c r="AD45" s="98"/>
      <c r="AE45" s="101"/>
      <c r="AF45" s="92"/>
      <c r="AG45" s="101"/>
      <c r="AI45" s="76">
        <f>IF(AC44="","",AC44*1000+(D45+I45+N45+X45)*100+((D45+I45+N45+X45)-(H45+M45+R45+AB45))*10+((SUM(E44:E46)+SUM(J44:J46)+SUM(O44:O46)+SUM(Y44:Y46))-(SUM(G44:G46)+SUM(L44:L46)+SUM(Q44:Q46)+SUM(AA44:AA46))))</f>
        <v>2374</v>
      </c>
      <c r="AJ45" s="76">
        <f>IF(Y45="","",IF(Y45&gt;AA45,1,0))</f>
        <v>1</v>
      </c>
      <c r="AK45" s="76">
        <f>IF(Y45="","",IF(Y45&lt;AA45,1,0))</f>
        <v>0</v>
      </c>
      <c r="AL45" s="76"/>
      <c r="AM45" s="76"/>
      <c r="AN45" s="76"/>
      <c r="AO45" s="76"/>
      <c r="AP45" s="76"/>
      <c r="AQ45" s="76"/>
    </row>
    <row r="46" spans="2:43" s="31" customFormat="1" ht="15" customHeight="1">
      <c r="B46" s="93"/>
      <c r="C46" s="95"/>
      <c r="D46" s="86"/>
      <c r="E46" s="24">
        <f>IF(V37="","",V37)</f>
      </c>
      <c r="F46" s="30" t="s">
        <v>86</v>
      </c>
      <c r="G46" s="21">
        <f>IF(T37="","",T37)</f>
      </c>
      <c r="H46" s="104"/>
      <c r="I46" s="106"/>
      <c r="J46" s="12">
        <f>IF(V40="","",V40)</f>
        <v>28</v>
      </c>
      <c r="K46" s="30" t="s">
        <v>86</v>
      </c>
      <c r="L46" s="15">
        <f>IF(T40="","",T40)</f>
        <v>26</v>
      </c>
      <c r="M46" s="104"/>
      <c r="N46" s="106"/>
      <c r="O46" s="12">
        <f>IF(V43="","",V43)</f>
      </c>
      <c r="P46" s="30" t="s">
        <v>86</v>
      </c>
      <c r="Q46" s="12">
        <f>IF(T43="","",T43)</f>
      </c>
      <c r="R46" s="104"/>
      <c r="S46" s="113"/>
      <c r="T46" s="114"/>
      <c r="U46" s="114"/>
      <c r="V46" s="114"/>
      <c r="W46" s="115"/>
      <c r="X46" s="106"/>
      <c r="Y46" s="12"/>
      <c r="Z46" s="30" t="s">
        <v>86</v>
      </c>
      <c r="AA46" s="12"/>
      <c r="AB46" s="104"/>
      <c r="AC46" s="93"/>
      <c r="AD46" s="99"/>
      <c r="AE46" s="102"/>
      <c r="AF46" s="93"/>
      <c r="AG46" s="102"/>
      <c r="AH46"/>
      <c r="AI46" s="76"/>
      <c r="AJ46" s="76">
        <f>IF(Y46="","",IF(Y46&gt;AA46,1,0))</f>
      </c>
      <c r="AK46" s="76">
        <f>IF(Y46="","",IF(Y46&lt;AA46,1,0))</f>
      </c>
      <c r="AL46" s="76"/>
      <c r="AM46" s="76"/>
      <c r="AN46" s="76"/>
      <c r="AO46" s="76"/>
      <c r="AP46" s="76"/>
      <c r="AQ46" s="76"/>
    </row>
    <row r="47" spans="1:43" s="31" customFormat="1" ht="15" customHeight="1">
      <c r="A47" s="43"/>
      <c r="B47" s="161" t="s">
        <v>178</v>
      </c>
      <c r="C47" s="100" t="s">
        <v>72</v>
      </c>
      <c r="D47" s="34" t="str">
        <f>IF(D48="","",IF(D48&gt;H48,"○","×"))</f>
        <v>×</v>
      </c>
      <c r="E47" s="21">
        <f>IF(AA35="","",AA35)</f>
        <v>14</v>
      </c>
      <c r="F47" s="27" t="s">
        <v>86</v>
      </c>
      <c r="G47" s="17">
        <f>IF(Y35="","",Y35)</f>
        <v>21</v>
      </c>
      <c r="H47" s="35"/>
      <c r="I47" s="34" t="str">
        <f>IF(I48="","",IF(I48&gt;M48,"○","×"))</f>
        <v>×</v>
      </c>
      <c r="J47" s="15">
        <f>IF(AA41="","",AA41)</f>
        <v>21</v>
      </c>
      <c r="K47" s="27" t="s">
        <v>86</v>
      </c>
      <c r="L47" s="23">
        <f>IF(Y41="","",Y41)</f>
        <v>19</v>
      </c>
      <c r="M47" s="35"/>
      <c r="N47" s="34" t="str">
        <f>IF(N48="","",IF(N48&gt;R48,"○","×"))</f>
        <v>×</v>
      </c>
      <c r="O47" s="15">
        <f>IF(AA41="","",AA41)</f>
        <v>21</v>
      </c>
      <c r="P47" s="18" t="s">
        <v>86</v>
      </c>
      <c r="Q47" s="15">
        <f>IF(Y41="","",Y41)</f>
        <v>19</v>
      </c>
      <c r="R47" s="35"/>
      <c r="S47" s="34" t="str">
        <f>IF(S48="","",IF(S48&gt;W48,"○","×"))</f>
        <v>×</v>
      </c>
      <c r="T47" s="15">
        <f>IF(AA44="","",AA44)</f>
        <v>10</v>
      </c>
      <c r="U47" s="18" t="s">
        <v>86</v>
      </c>
      <c r="V47" s="15">
        <f>IF(Y44="","",Y44)</f>
        <v>21</v>
      </c>
      <c r="W47" s="35"/>
      <c r="X47" s="164"/>
      <c r="Y47" s="165"/>
      <c r="Z47" s="165"/>
      <c r="AA47" s="165"/>
      <c r="AB47" s="166"/>
      <c r="AC47" s="61">
        <f>IF(D47="","",COUNTIF(D47:W47,"○"))</f>
        <v>0</v>
      </c>
      <c r="AD47" s="97" t="s">
        <v>67</v>
      </c>
      <c r="AE47" s="100">
        <f>IF(D47="","",COUNTIF(D47:W47,"×"))</f>
        <v>4</v>
      </c>
      <c r="AF47" s="61">
        <f>IF(AI48="","",RANK(AI48,AI35:AI49))</f>
        <v>5</v>
      </c>
      <c r="AG47" s="100"/>
      <c r="AH47" s="37"/>
      <c r="AI47" s="76"/>
      <c r="AJ47" s="76"/>
      <c r="AK47" s="76"/>
      <c r="AL47" s="76"/>
      <c r="AM47" s="76"/>
      <c r="AN47" s="76"/>
      <c r="AO47" s="76"/>
      <c r="AP47" s="76"/>
      <c r="AQ47" s="76"/>
    </row>
    <row r="48" spans="1:43" ht="13.5">
      <c r="A48" s="35"/>
      <c r="B48" s="92"/>
      <c r="C48" s="162"/>
      <c r="D48" s="85">
        <f>AB36</f>
        <v>0</v>
      </c>
      <c r="E48" s="21">
        <f>IF(AA36="","",AA36)</f>
        <v>9</v>
      </c>
      <c r="F48" s="18" t="s">
        <v>86</v>
      </c>
      <c r="G48" s="21">
        <f>IF(Y36="","",Y36)</f>
        <v>21</v>
      </c>
      <c r="H48" s="103">
        <f>X36</f>
        <v>2</v>
      </c>
      <c r="I48" s="105">
        <f>AB42</f>
        <v>1</v>
      </c>
      <c r="J48" s="15">
        <f>IF(AA42="","",AA42)</f>
        <v>13</v>
      </c>
      <c r="K48" s="18" t="s">
        <v>86</v>
      </c>
      <c r="L48" s="15">
        <f>IF(Y42="","",Y42)</f>
        <v>21</v>
      </c>
      <c r="M48" s="103">
        <f>X42</f>
        <v>2</v>
      </c>
      <c r="N48" s="105">
        <f>AB42</f>
        <v>1</v>
      </c>
      <c r="O48" s="15">
        <f>IF(AA42="","",AA42)</f>
        <v>13</v>
      </c>
      <c r="P48" s="18" t="s">
        <v>86</v>
      </c>
      <c r="Q48" s="15">
        <f>IF(Y42="","",Y42)</f>
        <v>21</v>
      </c>
      <c r="R48" s="103">
        <f>X42</f>
        <v>2</v>
      </c>
      <c r="S48" s="105">
        <f>AB45</f>
        <v>0</v>
      </c>
      <c r="T48" s="15">
        <f>IF(AA45="","",AA45)</f>
        <v>17</v>
      </c>
      <c r="U48" s="18" t="s">
        <v>86</v>
      </c>
      <c r="V48" s="15">
        <f>IF(Y45="","",Y45)</f>
        <v>21</v>
      </c>
      <c r="W48" s="103">
        <f>X45</f>
        <v>2</v>
      </c>
      <c r="X48" s="167"/>
      <c r="Y48" s="168"/>
      <c r="Z48" s="168"/>
      <c r="AA48" s="168"/>
      <c r="AB48" s="169"/>
      <c r="AC48" s="92"/>
      <c r="AD48" s="98"/>
      <c r="AE48" s="101"/>
      <c r="AF48" s="92"/>
      <c r="AG48" s="101"/>
      <c r="AI48" s="76">
        <f>IF(AC47="","",AC47*1000+(D48+I48+N48+S48)*100+((D48+I48+N48+S48)-(H48+M48+R48+W48))*10+((SUM(E47:E49)+SUM(J47:J49)+SUM(O47:O49)+SUM(T47:T49))-(SUM(G47:G49)+SUM(L47:L49)+SUM(Q47:Q49)+SUM(V47:V49))))</f>
        <v>82</v>
      </c>
      <c r="AJ48" s="76"/>
      <c r="AK48" s="76"/>
      <c r="AL48" s="76"/>
      <c r="AM48" s="76"/>
      <c r="AN48" s="76"/>
      <c r="AO48" s="76"/>
      <c r="AP48" s="76"/>
      <c r="AQ48" s="76"/>
    </row>
    <row r="49" spans="1:43" ht="13.5">
      <c r="A49" s="35"/>
      <c r="B49" s="93"/>
      <c r="C49" s="163"/>
      <c r="D49" s="86"/>
      <c r="E49" s="24">
        <f>IF(AA37="","",AA37)</f>
      </c>
      <c r="F49" s="30" t="s">
        <v>86</v>
      </c>
      <c r="G49" s="21">
        <f>IF(Y37="","",Y37)</f>
      </c>
      <c r="H49" s="104"/>
      <c r="I49" s="106"/>
      <c r="J49" s="12">
        <f>IF(AA43="","",AA43)</f>
        <v>15</v>
      </c>
      <c r="K49" s="30" t="s">
        <v>86</v>
      </c>
      <c r="L49" s="15">
        <f>IF(Y43="","",Y43)</f>
        <v>21</v>
      </c>
      <c r="M49" s="104"/>
      <c r="N49" s="106"/>
      <c r="O49" s="12">
        <f>IF(AA43="","",AA43)</f>
        <v>15</v>
      </c>
      <c r="P49" s="18" t="s">
        <v>86</v>
      </c>
      <c r="Q49" s="15">
        <f>IF(Y43="","",Y43)</f>
        <v>21</v>
      </c>
      <c r="R49" s="104"/>
      <c r="S49" s="106"/>
      <c r="T49" s="12">
        <f>IF(AA46="","",AA46)</f>
      </c>
      <c r="U49" s="30" t="s">
        <v>86</v>
      </c>
      <c r="V49" s="12">
        <f>IF(Y46="","",Y46)</f>
      </c>
      <c r="W49" s="104"/>
      <c r="X49" s="170"/>
      <c r="Y49" s="171"/>
      <c r="Z49" s="171"/>
      <c r="AA49" s="171"/>
      <c r="AB49" s="172"/>
      <c r="AC49" s="93"/>
      <c r="AD49" s="99"/>
      <c r="AE49" s="102"/>
      <c r="AF49" s="93"/>
      <c r="AG49" s="102"/>
      <c r="AI49" s="76"/>
      <c r="AJ49" s="76"/>
      <c r="AK49" s="76"/>
      <c r="AL49" s="76"/>
      <c r="AM49" s="76"/>
      <c r="AN49" s="76"/>
      <c r="AO49" s="76"/>
      <c r="AP49" s="76"/>
      <c r="AQ49" s="76"/>
    </row>
    <row r="50" spans="2:34" ht="13.5">
      <c r="B50" s="5"/>
      <c r="C50" s="5"/>
      <c r="G50" s="44"/>
      <c r="K50" s="44"/>
      <c r="L50" s="44"/>
      <c r="P50" s="44"/>
      <c r="Q50" s="44"/>
      <c r="Z50" s="44"/>
      <c r="AB50" s="26"/>
      <c r="AC50" s="26"/>
      <c r="AD50" s="26"/>
      <c r="AE50" s="26"/>
      <c r="AF50" s="26"/>
      <c r="AG50" s="26"/>
      <c r="AH50" s="26"/>
    </row>
    <row r="51" spans="3:25" s="3" customFormat="1" ht="23.25">
      <c r="C51" s="135" t="s">
        <v>12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8"/>
      <c r="U51" s="8"/>
      <c r="V51" s="8"/>
      <c r="W51" s="8"/>
      <c r="X51" s="8"/>
      <c r="Y51" s="8"/>
    </row>
    <row r="53" spans="2:27" ht="15" customHeight="1">
      <c r="B53" s="10" t="s">
        <v>74</v>
      </c>
      <c r="C53" s="11"/>
      <c r="D53" s="63" t="s">
        <v>189</v>
      </c>
      <c r="E53" s="64"/>
      <c r="F53" s="64"/>
      <c r="G53" s="64"/>
      <c r="H53" s="65"/>
      <c r="I53" s="63" t="s">
        <v>190</v>
      </c>
      <c r="J53" s="64"/>
      <c r="K53" s="64"/>
      <c r="L53" s="64"/>
      <c r="M53" s="65"/>
      <c r="N53" s="63" t="s">
        <v>191</v>
      </c>
      <c r="O53" s="64"/>
      <c r="P53" s="64"/>
      <c r="Q53" s="64"/>
      <c r="R53" s="65"/>
      <c r="S53" s="14"/>
      <c r="T53" s="9" t="s">
        <v>64</v>
      </c>
      <c r="U53" s="9"/>
      <c r="V53" s="63" t="s">
        <v>65</v>
      </c>
      <c r="W53" s="65"/>
      <c r="AA53" s="15"/>
    </row>
    <row r="54" spans="2:34" ht="15" customHeight="1">
      <c r="B54" s="161" t="s">
        <v>184</v>
      </c>
      <c r="C54" s="62" t="s">
        <v>187</v>
      </c>
      <c r="D54" s="96"/>
      <c r="E54" s="70"/>
      <c r="F54" s="70"/>
      <c r="G54" s="70"/>
      <c r="H54" s="71"/>
      <c r="I54" s="16" t="str">
        <f>IF(I55="","",IF(I55&gt;M55,"○","×"))</f>
        <v>○</v>
      </c>
      <c r="J54" s="17">
        <v>21</v>
      </c>
      <c r="K54" s="18" t="s">
        <v>86</v>
      </c>
      <c r="L54" s="17">
        <v>19</v>
      </c>
      <c r="M54" s="19"/>
      <c r="N54" s="20" t="str">
        <f>IF(N55="","",IF(N55&gt;R55,"○","×"))</f>
        <v>×</v>
      </c>
      <c r="O54" s="17">
        <v>12</v>
      </c>
      <c r="P54" s="18" t="s">
        <v>86</v>
      </c>
      <c r="Q54" s="17">
        <v>21</v>
      </c>
      <c r="R54" s="19"/>
      <c r="S54" s="79">
        <f>IF(I54="","",COUNTIF(I54:R54,"○"))</f>
        <v>1</v>
      </c>
      <c r="T54" s="89" t="s">
        <v>67</v>
      </c>
      <c r="U54" s="80">
        <f>IF(I54="","",COUNTIF(I54:R54,"×"))</f>
        <v>1</v>
      </c>
      <c r="V54" s="79">
        <f>IF(AD55="","",RANK(AD55,AD54:AD62))</f>
        <v>2</v>
      </c>
      <c r="W54" s="80"/>
      <c r="X54" s="21"/>
      <c r="Y54" s="21"/>
      <c r="Z54" s="15"/>
      <c r="AA54" s="15"/>
      <c r="AD54" s="74"/>
      <c r="AE54" s="74">
        <f>IF(J54="","",IF(J54&gt;L54,1,0))</f>
        <v>1</v>
      </c>
      <c r="AF54" s="74">
        <f>IF(L54="","",IF(J54&lt;L54,1,0))</f>
        <v>0</v>
      </c>
      <c r="AG54" s="74">
        <f>IF(O54="","",IF(O54&gt;Q54,1,0))</f>
        <v>0</v>
      </c>
      <c r="AH54" s="74">
        <f>IF(Q54="","",IF(O54&lt;Q54,1,0))</f>
        <v>1</v>
      </c>
    </row>
    <row r="55" spans="2:34" ht="15" customHeight="1">
      <c r="B55" s="92"/>
      <c r="C55" s="94"/>
      <c r="D55" s="72"/>
      <c r="E55" s="73"/>
      <c r="F55" s="73"/>
      <c r="G55" s="73"/>
      <c r="H55" s="66"/>
      <c r="I55" s="85">
        <f>IF(J54="","",SUM(AE54:AE56))</f>
        <v>2</v>
      </c>
      <c r="J55" s="21">
        <v>21</v>
      </c>
      <c r="K55" s="18" t="s">
        <v>159</v>
      </c>
      <c r="L55" s="21">
        <v>16</v>
      </c>
      <c r="M55" s="87">
        <f>IF(L54="","",SUM(AF54:AF56))</f>
        <v>0</v>
      </c>
      <c r="N55" s="85">
        <f>IF(O54="","",SUM(AG54:AG56))</f>
        <v>0</v>
      </c>
      <c r="O55" s="22">
        <v>15</v>
      </c>
      <c r="P55" s="18" t="s">
        <v>95</v>
      </c>
      <c r="Q55" s="22">
        <v>21</v>
      </c>
      <c r="R55" s="87">
        <f>IF(Q54="","",SUM(AH54:AH56))</f>
        <v>2</v>
      </c>
      <c r="S55" s="81"/>
      <c r="T55" s="90"/>
      <c r="U55" s="82"/>
      <c r="V55" s="81"/>
      <c r="W55" s="82"/>
      <c r="X55" s="21"/>
      <c r="Y55" s="21"/>
      <c r="Z55" s="15"/>
      <c r="AA55" s="15"/>
      <c r="AD55" s="74">
        <f>IF(S54="","",S54*1000+(I55+N55)*100+((I55+N55)-(M55+R55))*10+((SUM(J54:J56)+SUM(O54:O56))-(SUM(L54:L56)+SUM(Q54:Q56))))</f>
        <v>1192</v>
      </c>
      <c r="AE55" s="74">
        <f>IF(J55="","",IF(J55&gt;L55,1,0))</f>
        <v>1</v>
      </c>
      <c r="AF55" s="74">
        <f>IF(L55="","",IF(J55&lt;L55,1,0))</f>
        <v>0</v>
      </c>
      <c r="AG55" s="74">
        <f>IF(O55="","",IF(O55&gt;Q55,1,0))</f>
        <v>0</v>
      </c>
      <c r="AH55" s="74">
        <f>IF(Q55="","",IF(O55&lt;Q55,1,0))</f>
        <v>1</v>
      </c>
    </row>
    <row r="56" spans="2:34" ht="15" customHeight="1">
      <c r="B56" s="93"/>
      <c r="C56" s="95"/>
      <c r="D56" s="67"/>
      <c r="E56" s="68"/>
      <c r="F56" s="68"/>
      <c r="G56" s="68"/>
      <c r="H56" s="69"/>
      <c r="I56" s="86"/>
      <c r="J56" s="24"/>
      <c r="K56" s="18" t="s">
        <v>86</v>
      </c>
      <c r="L56" s="24"/>
      <c r="M56" s="88"/>
      <c r="N56" s="86"/>
      <c r="O56" s="25"/>
      <c r="P56" s="18" t="s">
        <v>86</v>
      </c>
      <c r="Q56" s="25"/>
      <c r="R56" s="88"/>
      <c r="S56" s="83"/>
      <c r="T56" s="91"/>
      <c r="U56" s="84"/>
      <c r="V56" s="83"/>
      <c r="W56" s="84"/>
      <c r="X56" s="21"/>
      <c r="Y56" s="21"/>
      <c r="Z56" s="26"/>
      <c r="AA56" s="26"/>
      <c r="AD56" s="74"/>
      <c r="AE56" s="74">
        <f>IF(J56="","",IF(J56&gt;L56,1,0))</f>
      </c>
      <c r="AF56" s="74">
        <f>IF(L56="","",IF(J56&lt;L56,1,0))</f>
      </c>
      <c r="AG56" s="74">
        <f>IF(O56="","",IF(O56&gt;Q56,1,0))</f>
      </c>
      <c r="AH56" s="74">
        <f>IF(Q56="","",IF(O56&lt;Q56,1,0))</f>
      </c>
    </row>
    <row r="57" spans="2:34" ht="15" customHeight="1">
      <c r="B57" s="161" t="s">
        <v>185</v>
      </c>
      <c r="C57" s="62" t="s">
        <v>73</v>
      </c>
      <c r="D57" s="16" t="str">
        <f>IF(E57="","",IF(D58&gt;H58,"○","×"))</f>
        <v>×</v>
      </c>
      <c r="E57" s="17">
        <f>IF(L54="","",L54)</f>
        <v>19</v>
      </c>
      <c r="F57" s="27" t="s">
        <v>86</v>
      </c>
      <c r="G57" s="17">
        <f>IF(J54="","",J54)</f>
        <v>21</v>
      </c>
      <c r="H57" s="28"/>
      <c r="I57" s="96"/>
      <c r="J57" s="70"/>
      <c r="K57" s="70"/>
      <c r="L57" s="70"/>
      <c r="M57" s="71"/>
      <c r="N57" s="16" t="str">
        <f>IF(O57="","",IF(N58&gt;R58,"○","×"))</f>
        <v>×</v>
      </c>
      <c r="O57" s="17">
        <v>15</v>
      </c>
      <c r="P57" s="27" t="s">
        <v>86</v>
      </c>
      <c r="Q57" s="17">
        <v>21</v>
      </c>
      <c r="R57" s="29"/>
      <c r="S57" s="79">
        <f>IF(D57="","",COUNTIF(D57:R59,"○"))</f>
        <v>0</v>
      </c>
      <c r="T57" s="89" t="s">
        <v>67</v>
      </c>
      <c r="U57" s="80">
        <f>IF(D57="","",COUNTIF(D57:R59,"×"))</f>
        <v>2</v>
      </c>
      <c r="V57" s="79">
        <f>IF(AD58="","",RANK(AD58,AD54:AD62))</f>
        <v>3</v>
      </c>
      <c r="W57" s="80"/>
      <c r="X57" s="21"/>
      <c r="Y57" s="21"/>
      <c r="Z57" s="26"/>
      <c r="AA57" s="26"/>
      <c r="AD57" s="74"/>
      <c r="AE57" s="74">
        <f>IF(O57="","",IF(O57&gt;Q57,1,0))</f>
        <v>0</v>
      </c>
      <c r="AF57" s="74">
        <f>IF(Q57="","",IF(O57&lt;Q57,1,0))</f>
        <v>1</v>
      </c>
      <c r="AG57" s="74"/>
      <c r="AH57" s="74"/>
    </row>
    <row r="58" spans="2:34" ht="15" customHeight="1">
      <c r="B58" s="92"/>
      <c r="C58" s="94"/>
      <c r="D58" s="85">
        <f>M55</f>
        <v>0</v>
      </c>
      <c r="E58" s="21">
        <f>IF(L55="","",L55)</f>
        <v>16</v>
      </c>
      <c r="F58" s="18" t="s">
        <v>86</v>
      </c>
      <c r="G58" s="21">
        <f>IF(J55="","",J55)</f>
        <v>21</v>
      </c>
      <c r="H58" s="87">
        <f>I55</f>
        <v>2</v>
      </c>
      <c r="I58" s="72"/>
      <c r="J58" s="73"/>
      <c r="K58" s="73"/>
      <c r="L58" s="73"/>
      <c r="M58" s="66"/>
      <c r="N58" s="85">
        <f>IF(O57="","",SUM(AE57:AE59))</f>
        <v>0</v>
      </c>
      <c r="O58" s="21">
        <v>12</v>
      </c>
      <c r="P58" s="18" t="s">
        <v>86</v>
      </c>
      <c r="Q58" s="21">
        <v>21</v>
      </c>
      <c r="R58" s="87">
        <f>IF(Q57="","",SUM(AF57:AF59))</f>
        <v>2</v>
      </c>
      <c r="S58" s="81"/>
      <c r="T58" s="90"/>
      <c r="U58" s="82"/>
      <c r="V58" s="81"/>
      <c r="W58" s="82"/>
      <c r="X58" s="21"/>
      <c r="Y58" s="21"/>
      <c r="Z58" s="26"/>
      <c r="AA58" s="26"/>
      <c r="AD58" s="74">
        <f>IF(S57="","",S57*1000+(D58+N58)*100+((D58+N58)-(H58+R58))*10+((SUM(E57:E59)+SUM(O57:O59))-(SUM(G57:G59)+SUM(Q57:Q59))))</f>
        <v>-62</v>
      </c>
      <c r="AE58" s="74">
        <f>IF(O58="","",IF(O58&gt;Q58,1,0))</f>
        <v>0</v>
      </c>
      <c r="AF58" s="74">
        <f>IF(Q58="","",IF(O58&lt;Q58,1,0))</f>
        <v>1</v>
      </c>
      <c r="AG58" s="74"/>
      <c r="AH58" s="74"/>
    </row>
    <row r="59" spans="2:34" ht="15" customHeight="1">
      <c r="B59" s="93"/>
      <c r="C59" s="95"/>
      <c r="D59" s="86"/>
      <c r="E59" s="24">
        <f>IF(L56="","",L56)</f>
      </c>
      <c r="F59" s="30" t="s">
        <v>86</v>
      </c>
      <c r="G59" s="24">
        <f>IF(J56="","",J56)</f>
      </c>
      <c r="H59" s="88"/>
      <c r="I59" s="67"/>
      <c r="J59" s="68"/>
      <c r="K59" s="68"/>
      <c r="L59" s="68"/>
      <c r="M59" s="69"/>
      <c r="N59" s="86"/>
      <c r="O59" s="24"/>
      <c r="P59" s="18" t="s">
        <v>86</v>
      </c>
      <c r="Q59" s="24"/>
      <c r="R59" s="88"/>
      <c r="S59" s="83"/>
      <c r="T59" s="91"/>
      <c r="U59" s="84"/>
      <c r="V59" s="83"/>
      <c r="W59" s="84"/>
      <c r="X59" s="21"/>
      <c r="Y59" s="21"/>
      <c r="Z59" s="26"/>
      <c r="AA59" s="26"/>
      <c r="AD59" s="74"/>
      <c r="AE59" s="74">
        <f>IF(O59="","",IF(O59&gt;Q59,1,0))</f>
      </c>
      <c r="AF59" s="74">
        <f>IF(Q59="","",IF(O59&lt;Q59,1,0))</f>
      </c>
      <c r="AG59" s="74"/>
      <c r="AH59" s="74"/>
    </row>
    <row r="60" spans="2:34" ht="15" customHeight="1">
      <c r="B60" s="160" t="s">
        <v>186</v>
      </c>
      <c r="C60" s="94" t="s">
        <v>188</v>
      </c>
      <c r="D60" s="16" t="str">
        <f>IF(E60="","",IF(D61&gt;H61,"○","×"))</f>
        <v>○</v>
      </c>
      <c r="E60" s="17">
        <f>IF(Q54="","",Q54)</f>
        <v>21</v>
      </c>
      <c r="F60" s="27" t="s">
        <v>86</v>
      </c>
      <c r="G60" s="17">
        <f>IF(O54="","",O54)</f>
        <v>12</v>
      </c>
      <c r="H60" s="29"/>
      <c r="I60" s="16" t="str">
        <f>IF(J60="","",IF(I61&gt;M61,"○","×"))</f>
        <v>○</v>
      </c>
      <c r="J60" s="17">
        <f>IF(Q57="","",Q57)</f>
        <v>21</v>
      </c>
      <c r="K60" s="18" t="s">
        <v>86</v>
      </c>
      <c r="L60" s="17">
        <f>IF(O57="","",O57)</f>
        <v>15</v>
      </c>
      <c r="M60" s="29"/>
      <c r="N60" s="96"/>
      <c r="O60" s="70"/>
      <c r="P60" s="70"/>
      <c r="Q60" s="70"/>
      <c r="R60" s="71"/>
      <c r="S60" s="79">
        <f>IF(D60="","",COUNTIF(D60:M60,"○"))</f>
        <v>2</v>
      </c>
      <c r="T60" s="89" t="s">
        <v>67</v>
      </c>
      <c r="U60" s="80">
        <f>IF(D60="","",COUNTIF(D60:M60,"×"))</f>
        <v>0</v>
      </c>
      <c r="V60" s="79">
        <f>IF(AD61="","",RANK(AD61,AD54:AD62))</f>
        <v>1</v>
      </c>
      <c r="W60" s="80"/>
      <c r="X60" s="21"/>
      <c r="Y60" s="21"/>
      <c r="Z60" s="26"/>
      <c r="AA60" s="26"/>
      <c r="AD60" s="74"/>
      <c r="AE60" s="74"/>
      <c r="AF60" s="74"/>
      <c r="AG60" s="74"/>
      <c r="AH60" s="74"/>
    </row>
    <row r="61" spans="2:34" ht="15" customHeight="1">
      <c r="B61" s="92"/>
      <c r="C61" s="94"/>
      <c r="D61" s="85">
        <f>R55</f>
        <v>2</v>
      </c>
      <c r="E61" s="21">
        <f>IF(Q55="","",Q55)</f>
        <v>21</v>
      </c>
      <c r="F61" s="18" t="s">
        <v>86</v>
      </c>
      <c r="G61" s="21">
        <f>IF(O55="","",O55)</f>
        <v>15</v>
      </c>
      <c r="H61" s="87">
        <f>N55</f>
        <v>0</v>
      </c>
      <c r="I61" s="85">
        <f>R58</f>
        <v>2</v>
      </c>
      <c r="J61" s="21">
        <f>IF(Q58="","",Q58)</f>
        <v>21</v>
      </c>
      <c r="K61" s="18" t="s">
        <v>86</v>
      </c>
      <c r="L61" s="22">
        <f>IF(O58="","",O58)</f>
        <v>12</v>
      </c>
      <c r="M61" s="87">
        <f>N58</f>
        <v>0</v>
      </c>
      <c r="N61" s="72"/>
      <c r="O61" s="73"/>
      <c r="P61" s="73"/>
      <c r="Q61" s="73"/>
      <c r="R61" s="66"/>
      <c r="S61" s="81"/>
      <c r="T61" s="90"/>
      <c r="U61" s="82"/>
      <c r="V61" s="81"/>
      <c r="W61" s="82"/>
      <c r="X61" s="21"/>
      <c r="Y61" s="21"/>
      <c r="Z61" s="26"/>
      <c r="AA61" s="26"/>
      <c r="AD61" s="74">
        <f>IF(S60="","",S60*1000+(D61+I61)*100+((D61+I61)-(H61+M61))*10+((SUM(E60:E62)+SUM(J60:J62))-(SUM(G60:G62)+SUM(L60:L62))))</f>
        <v>2470</v>
      </c>
      <c r="AE61" s="74"/>
      <c r="AF61" s="74"/>
      <c r="AG61" s="74"/>
      <c r="AH61" s="74"/>
    </row>
    <row r="62" spans="2:34" ht="15" customHeight="1">
      <c r="B62" s="93"/>
      <c r="C62" s="95"/>
      <c r="D62" s="86"/>
      <c r="E62" s="24">
        <f>IF(Q56="","",Q56)</f>
      </c>
      <c r="F62" s="30" t="s">
        <v>86</v>
      </c>
      <c r="G62" s="24">
        <f>IF(O56="","",O56)</f>
      </c>
      <c r="H62" s="88"/>
      <c r="I62" s="86"/>
      <c r="J62" s="24">
        <f>IF(Q59="","",Q59)</f>
      </c>
      <c r="K62" s="18" t="s">
        <v>86</v>
      </c>
      <c r="L62" s="25">
        <f>IF(O59="","",O59)</f>
      </c>
      <c r="M62" s="88"/>
      <c r="N62" s="67"/>
      <c r="O62" s="68"/>
      <c r="P62" s="68"/>
      <c r="Q62" s="68"/>
      <c r="R62" s="69"/>
      <c r="S62" s="83"/>
      <c r="T62" s="91"/>
      <c r="U62" s="84"/>
      <c r="V62" s="83"/>
      <c r="W62" s="84"/>
      <c r="X62" s="21"/>
      <c r="Y62" s="21"/>
      <c r="Z62" s="26"/>
      <c r="AA62" s="26"/>
      <c r="AD62" s="74"/>
      <c r="AE62" s="74"/>
      <c r="AF62" s="74"/>
      <c r="AG62" s="74"/>
      <c r="AH62" s="74"/>
    </row>
    <row r="63" spans="2:34" s="31" customFormat="1" ht="15" customHeight="1">
      <c r="B63" s="32"/>
      <c r="C63" s="32"/>
      <c r="E63" s="33"/>
      <c r="F63" s="33"/>
      <c r="G63" s="33"/>
      <c r="J63" s="33"/>
      <c r="K63" s="33"/>
      <c r="L63" s="33"/>
      <c r="O63" s="33"/>
      <c r="P63" s="33"/>
      <c r="Q63" s="33"/>
      <c r="R63" s="33"/>
      <c r="AD63" s="74"/>
      <c r="AE63" s="74"/>
      <c r="AF63" s="74"/>
      <c r="AG63" s="74"/>
      <c r="AH63" s="74"/>
    </row>
    <row r="64" spans="2:34" ht="15" customHeight="1">
      <c r="B64" s="10" t="s">
        <v>63</v>
      </c>
      <c r="C64" s="11"/>
      <c r="D64" s="63" t="s">
        <v>195</v>
      </c>
      <c r="E64" s="64"/>
      <c r="F64" s="64"/>
      <c r="G64" s="64"/>
      <c r="H64" s="65"/>
      <c r="I64" s="63" t="s">
        <v>196</v>
      </c>
      <c r="J64" s="64"/>
      <c r="K64" s="64"/>
      <c r="L64" s="64"/>
      <c r="M64" s="65"/>
      <c r="N64" s="63" t="s">
        <v>197</v>
      </c>
      <c r="O64" s="64"/>
      <c r="P64" s="64"/>
      <c r="Q64" s="64"/>
      <c r="R64" s="65"/>
      <c r="S64" s="14"/>
      <c r="T64" s="9" t="s">
        <v>64</v>
      </c>
      <c r="U64" s="9"/>
      <c r="V64" s="63" t="s">
        <v>65</v>
      </c>
      <c r="W64" s="65"/>
      <c r="AA64" s="15"/>
      <c r="AD64" s="74"/>
      <c r="AE64" s="74"/>
      <c r="AF64" s="74"/>
      <c r="AG64" s="74"/>
      <c r="AH64" s="74"/>
    </row>
    <row r="65" spans="2:34" ht="15" customHeight="1">
      <c r="B65" s="161" t="s">
        <v>192</v>
      </c>
      <c r="C65" s="62" t="s">
        <v>187</v>
      </c>
      <c r="D65" s="96"/>
      <c r="E65" s="70"/>
      <c r="F65" s="70"/>
      <c r="G65" s="70"/>
      <c r="H65" s="71"/>
      <c r="I65" s="16" t="str">
        <f>IF(I66="","",IF(I66&gt;M66,"○","×"))</f>
        <v>×</v>
      </c>
      <c r="J65" s="17">
        <v>7</v>
      </c>
      <c r="K65" s="18" t="s">
        <v>86</v>
      </c>
      <c r="L65" s="17">
        <v>21</v>
      </c>
      <c r="M65" s="19"/>
      <c r="N65" s="20" t="str">
        <f>IF(N66="","",IF(N66&gt;R66,"○","×"))</f>
        <v>×</v>
      </c>
      <c r="O65" s="17">
        <v>8</v>
      </c>
      <c r="P65" s="18" t="s">
        <v>86</v>
      </c>
      <c r="Q65" s="17">
        <v>21</v>
      </c>
      <c r="R65" s="19"/>
      <c r="S65" s="79">
        <f>IF(I65="","",COUNTIF(I65:R65,"○"))</f>
        <v>0</v>
      </c>
      <c r="T65" s="89" t="s">
        <v>67</v>
      </c>
      <c r="U65" s="80">
        <f>IF(I65="","",COUNTIF(I65:R65,"×"))</f>
        <v>2</v>
      </c>
      <c r="V65" s="79">
        <f>IF(AD66="","",RANK(AD66,AD65:AD73))</f>
        <v>3</v>
      </c>
      <c r="W65" s="80"/>
      <c r="X65" s="21"/>
      <c r="Y65" s="21"/>
      <c r="Z65" s="15"/>
      <c r="AA65" s="15"/>
      <c r="AD65" s="74"/>
      <c r="AE65" s="74">
        <f>IF(J65="","",IF(J65&gt;L65,1,0))</f>
        <v>0</v>
      </c>
      <c r="AF65" s="74">
        <f>IF(L65="","",IF(J65&lt;L65,1,0))</f>
        <v>1</v>
      </c>
      <c r="AG65" s="74">
        <f>IF(O65="","",IF(O65&gt;Q65,1,0))</f>
        <v>0</v>
      </c>
      <c r="AH65" s="74">
        <f>IF(Q65="","",IF(O65&lt;Q65,1,0))</f>
        <v>1</v>
      </c>
    </row>
    <row r="66" spans="2:34" ht="15" customHeight="1">
      <c r="B66" s="92"/>
      <c r="C66" s="94"/>
      <c r="D66" s="72"/>
      <c r="E66" s="73"/>
      <c r="F66" s="73"/>
      <c r="G66" s="73"/>
      <c r="H66" s="66"/>
      <c r="I66" s="85">
        <f>IF(J65="","",SUM(AE65:AE67))</f>
        <v>0</v>
      </c>
      <c r="J66" s="21">
        <v>8</v>
      </c>
      <c r="K66" s="18" t="s">
        <v>86</v>
      </c>
      <c r="L66" s="21">
        <v>21</v>
      </c>
      <c r="M66" s="87">
        <f>IF(L65="","",SUM(AF65:AF67))</f>
        <v>2</v>
      </c>
      <c r="N66" s="85">
        <f>IF(O65="","",SUM(AG65:AG67))</f>
        <v>0</v>
      </c>
      <c r="O66" s="22">
        <v>3</v>
      </c>
      <c r="P66" s="18" t="s">
        <v>86</v>
      </c>
      <c r="Q66" s="22">
        <v>21</v>
      </c>
      <c r="R66" s="87">
        <f>IF(Q65="","",SUM(AH65:AH67))</f>
        <v>2</v>
      </c>
      <c r="S66" s="81"/>
      <c r="T66" s="90"/>
      <c r="U66" s="82"/>
      <c r="V66" s="81"/>
      <c r="W66" s="82"/>
      <c r="X66" s="21"/>
      <c r="Y66" s="21"/>
      <c r="Z66" s="15"/>
      <c r="AA66" s="15"/>
      <c r="AD66" s="74">
        <f>IF(S65="","",S65*1000+(I66+N66)*100+((I66+N66)-(M66+R66))*10+((SUM(J65:J67)+SUM(O65:O67))-(SUM(L65:L67)+SUM(Q65:Q67))))</f>
        <v>-98</v>
      </c>
      <c r="AE66" s="74">
        <f>IF(J66="","",IF(J66&gt;L66,1,0))</f>
        <v>0</v>
      </c>
      <c r="AF66" s="74">
        <f>IF(L66="","",IF(J66&lt;L66,1,0))</f>
        <v>1</v>
      </c>
      <c r="AG66" s="74">
        <f>IF(O66="","",IF(O66&gt;Q66,1,0))</f>
        <v>0</v>
      </c>
      <c r="AH66" s="74">
        <f>IF(Q66="","",IF(O66&lt;Q66,1,0))</f>
        <v>1</v>
      </c>
    </row>
    <row r="67" spans="2:34" ht="15" customHeight="1">
      <c r="B67" s="93"/>
      <c r="C67" s="95"/>
      <c r="D67" s="67"/>
      <c r="E67" s="68"/>
      <c r="F67" s="68"/>
      <c r="G67" s="68"/>
      <c r="H67" s="69"/>
      <c r="I67" s="86"/>
      <c r="J67" s="24"/>
      <c r="K67" s="18" t="s">
        <v>86</v>
      </c>
      <c r="L67" s="24"/>
      <c r="M67" s="88"/>
      <c r="N67" s="86"/>
      <c r="O67" s="25"/>
      <c r="P67" s="18" t="s">
        <v>86</v>
      </c>
      <c r="Q67" s="25"/>
      <c r="R67" s="88"/>
      <c r="S67" s="83"/>
      <c r="T67" s="91"/>
      <c r="U67" s="84"/>
      <c r="V67" s="83"/>
      <c r="W67" s="84"/>
      <c r="X67" s="21"/>
      <c r="Y67" s="21"/>
      <c r="Z67" s="26"/>
      <c r="AA67" s="26"/>
      <c r="AD67" s="74"/>
      <c r="AE67" s="74">
        <f>IF(J67="","",IF(J67&gt;L67,1,0))</f>
      </c>
      <c r="AF67" s="74">
        <f>IF(L67="","",IF(J67&lt;L67,1,0))</f>
      </c>
      <c r="AG67" s="74">
        <f>IF(O67="","",IF(O67&gt;Q67,1,0))</f>
      </c>
      <c r="AH67" s="74">
        <f>IF(Q67="","",IF(O67&lt;Q67,1,0))</f>
      </c>
    </row>
    <row r="68" spans="2:34" ht="15" customHeight="1">
      <c r="B68" s="161" t="s">
        <v>193</v>
      </c>
      <c r="C68" s="62" t="s">
        <v>102</v>
      </c>
      <c r="D68" s="16" t="str">
        <f>IF(E68="","",IF(D69&gt;H69,"○","×"))</f>
        <v>○</v>
      </c>
      <c r="E68" s="17">
        <f>IF(L65="","",L65)</f>
        <v>21</v>
      </c>
      <c r="F68" s="27" t="s">
        <v>86</v>
      </c>
      <c r="G68" s="17">
        <f>IF(J65="","",J65)</f>
        <v>7</v>
      </c>
      <c r="H68" s="28"/>
      <c r="I68" s="96"/>
      <c r="J68" s="70"/>
      <c r="K68" s="70"/>
      <c r="L68" s="70"/>
      <c r="M68" s="71"/>
      <c r="N68" s="16" t="str">
        <f>IF(O68="","",IF(N69&gt;R69,"○","×"))</f>
        <v>×</v>
      </c>
      <c r="O68" s="17">
        <v>16</v>
      </c>
      <c r="P68" s="27" t="s">
        <v>86</v>
      </c>
      <c r="Q68" s="17">
        <v>21</v>
      </c>
      <c r="R68" s="29"/>
      <c r="S68" s="79">
        <f>IF(D68="","",COUNTIF(D68:R70,"○"))</f>
        <v>1</v>
      </c>
      <c r="T68" s="89" t="s">
        <v>67</v>
      </c>
      <c r="U68" s="80">
        <f>IF(D68="","",COUNTIF(D68:R70,"×"))</f>
        <v>1</v>
      </c>
      <c r="V68" s="79">
        <f>IF(AD69="","",RANK(AD69,AD65:AD73))</f>
        <v>2</v>
      </c>
      <c r="W68" s="80"/>
      <c r="X68" s="21"/>
      <c r="Y68" s="21"/>
      <c r="Z68" s="26"/>
      <c r="AA68" s="26"/>
      <c r="AD68" s="74"/>
      <c r="AE68" s="74">
        <f>IF(O68="","",IF(O68&gt;Q68,1,0))</f>
        <v>0</v>
      </c>
      <c r="AF68" s="74">
        <f>IF(Q68="","",IF(O68&lt;Q68,1,0))</f>
        <v>1</v>
      </c>
      <c r="AG68" s="74"/>
      <c r="AH68" s="74"/>
    </row>
    <row r="69" spans="2:34" ht="15" customHeight="1">
      <c r="B69" s="92"/>
      <c r="C69" s="94"/>
      <c r="D69" s="85">
        <f>M66</f>
        <v>2</v>
      </c>
      <c r="E69" s="21">
        <f>IF(L66="","",L66)</f>
        <v>21</v>
      </c>
      <c r="F69" s="18" t="s">
        <v>86</v>
      </c>
      <c r="G69" s="21">
        <f>IF(J66="","",J66)</f>
        <v>8</v>
      </c>
      <c r="H69" s="87">
        <f>I66</f>
        <v>0</v>
      </c>
      <c r="I69" s="72"/>
      <c r="J69" s="73"/>
      <c r="K69" s="73"/>
      <c r="L69" s="73"/>
      <c r="M69" s="66"/>
      <c r="N69" s="85">
        <f>IF(O68="","",SUM(AE68:AE70))</f>
        <v>0</v>
      </c>
      <c r="O69" s="21">
        <v>10</v>
      </c>
      <c r="P69" s="18" t="s">
        <v>86</v>
      </c>
      <c r="Q69" s="21">
        <v>21</v>
      </c>
      <c r="R69" s="87">
        <f>IF(Q68="","",SUM(AF68:AF70))</f>
        <v>2</v>
      </c>
      <c r="S69" s="81"/>
      <c r="T69" s="90"/>
      <c r="U69" s="82"/>
      <c r="V69" s="81"/>
      <c r="W69" s="82"/>
      <c r="X69" s="21"/>
      <c r="Y69" s="21"/>
      <c r="Z69" s="26"/>
      <c r="AA69" s="26"/>
      <c r="AD69" s="74">
        <f>IF(S68="","",S68*1000+(D69+N69)*100+((D69+N69)-(H69+R69))*10+((SUM(E68:E70)+SUM(O68:O70))-(SUM(G68:G70)+SUM(Q68:Q70))))</f>
        <v>1211</v>
      </c>
      <c r="AE69" s="74">
        <f>IF(O69="","",IF(O69&gt;Q69,1,0))</f>
        <v>0</v>
      </c>
      <c r="AF69" s="74">
        <f>IF(Q69="","",IF(O69&lt;Q69,1,0))</f>
        <v>1</v>
      </c>
      <c r="AG69" s="74"/>
      <c r="AH69" s="74"/>
    </row>
    <row r="70" spans="2:34" ht="15" customHeight="1">
      <c r="B70" s="93"/>
      <c r="C70" s="95"/>
      <c r="D70" s="86"/>
      <c r="E70" s="24">
        <f>IF(L67="","",L67)</f>
      </c>
      <c r="F70" s="30" t="s">
        <v>86</v>
      </c>
      <c r="G70" s="24">
        <f>IF(J67="","",J67)</f>
      </c>
      <c r="H70" s="88"/>
      <c r="I70" s="67"/>
      <c r="J70" s="68"/>
      <c r="K70" s="68"/>
      <c r="L70" s="68"/>
      <c r="M70" s="69"/>
      <c r="N70" s="86"/>
      <c r="O70" s="24"/>
      <c r="P70" s="18" t="s">
        <v>86</v>
      </c>
      <c r="Q70" s="24"/>
      <c r="R70" s="88"/>
      <c r="S70" s="83"/>
      <c r="T70" s="91"/>
      <c r="U70" s="84"/>
      <c r="V70" s="83"/>
      <c r="W70" s="84"/>
      <c r="X70" s="21"/>
      <c r="Y70" s="21"/>
      <c r="Z70" s="26"/>
      <c r="AA70" s="26"/>
      <c r="AD70" s="74"/>
      <c r="AE70" s="74">
        <f>IF(O70="","",IF(O70&gt;Q70,1,0))</f>
      </c>
      <c r="AF70" s="74">
        <f>IF(Q70="","",IF(O70&lt;Q70,1,0))</f>
      </c>
      <c r="AG70" s="74"/>
      <c r="AH70" s="74"/>
    </row>
    <row r="71" spans="2:34" ht="15" customHeight="1">
      <c r="B71" s="160" t="s">
        <v>194</v>
      </c>
      <c r="C71" s="94" t="s">
        <v>90</v>
      </c>
      <c r="D71" s="16" t="str">
        <f>IF(E71="","",IF(D72&gt;H72,"○","×"))</f>
        <v>○</v>
      </c>
      <c r="E71" s="17">
        <f>IF(Q65="","",Q65)</f>
        <v>21</v>
      </c>
      <c r="F71" s="27" t="s">
        <v>86</v>
      </c>
      <c r="G71" s="17">
        <f>IF(O65="","",O65)</f>
        <v>8</v>
      </c>
      <c r="H71" s="29"/>
      <c r="I71" s="16" t="str">
        <f>IF(J71="","",IF(I72&gt;M72,"○","×"))</f>
        <v>○</v>
      </c>
      <c r="J71" s="17">
        <f>IF(Q68="","",Q68)</f>
        <v>21</v>
      </c>
      <c r="K71" s="18" t="s">
        <v>86</v>
      </c>
      <c r="L71" s="17">
        <f>IF(O68="","",O68)</f>
        <v>16</v>
      </c>
      <c r="M71" s="29"/>
      <c r="N71" s="96"/>
      <c r="O71" s="70"/>
      <c r="P71" s="70"/>
      <c r="Q71" s="70"/>
      <c r="R71" s="71"/>
      <c r="S71" s="79">
        <f>IF(D71="","",COUNTIF(D71:M71,"○"))</f>
        <v>2</v>
      </c>
      <c r="T71" s="89" t="s">
        <v>67</v>
      </c>
      <c r="U71" s="80">
        <f>IF(D71="","",COUNTIF(D71:M71,"×"))</f>
        <v>0</v>
      </c>
      <c r="V71" s="79">
        <f>IF(AD72="","",RANK(AD72,AD65:AD73))</f>
        <v>1</v>
      </c>
      <c r="W71" s="80"/>
      <c r="X71" s="21"/>
      <c r="Y71" s="21"/>
      <c r="Z71" s="26"/>
      <c r="AA71" s="26"/>
      <c r="AD71" s="74"/>
      <c r="AE71" s="74"/>
      <c r="AF71" s="74"/>
      <c r="AG71" s="74"/>
      <c r="AH71" s="74"/>
    </row>
    <row r="72" spans="2:34" ht="15" customHeight="1">
      <c r="B72" s="92"/>
      <c r="C72" s="94"/>
      <c r="D72" s="85">
        <f>R66</f>
        <v>2</v>
      </c>
      <c r="E72" s="21">
        <f>IF(Q66="","",Q66)</f>
        <v>21</v>
      </c>
      <c r="F72" s="18" t="s">
        <v>86</v>
      </c>
      <c r="G72" s="21">
        <f>IF(O66="","",O66)</f>
        <v>3</v>
      </c>
      <c r="H72" s="87">
        <f>N66</f>
        <v>0</v>
      </c>
      <c r="I72" s="85">
        <f>R69</f>
        <v>2</v>
      </c>
      <c r="J72" s="21">
        <f>IF(Q69="","",Q69)</f>
        <v>21</v>
      </c>
      <c r="K72" s="18" t="s">
        <v>86</v>
      </c>
      <c r="L72" s="22">
        <f>IF(O69="","",O69)</f>
        <v>10</v>
      </c>
      <c r="M72" s="87">
        <f>N69</f>
        <v>0</v>
      </c>
      <c r="N72" s="72"/>
      <c r="O72" s="73"/>
      <c r="P72" s="73"/>
      <c r="Q72" s="73"/>
      <c r="R72" s="66"/>
      <c r="S72" s="81"/>
      <c r="T72" s="90"/>
      <c r="U72" s="82"/>
      <c r="V72" s="81"/>
      <c r="W72" s="82"/>
      <c r="X72" s="21"/>
      <c r="Y72" s="21"/>
      <c r="Z72" s="26"/>
      <c r="AA72" s="26"/>
      <c r="AD72" s="74">
        <f>IF(S71="","",S71*1000+(D72+I72)*100+((D72+I72)-(H72+M72))*10+((SUM(E71:E73)+SUM(J71:J73))-(SUM(G71:G73)+SUM(L71:L73))))</f>
        <v>2487</v>
      </c>
      <c r="AE72" s="74"/>
      <c r="AF72" s="74"/>
      <c r="AG72" s="74"/>
      <c r="AH72" s="74"/>
    </row>
    <row r="73" spans="2:34" ht="15" customHeight="1">
      <c r="B73" s="93"/>
      <c r="C73" s="95"/>
      <c r="D73" s="86"/>
      <c r="E73" s="24">
        <f>IF(Q67="","",Q67)</f>
      </c>
      <c r="F73" s="30" t="s">
        <v>86</v>
      </c>
      <c r="G73" s="24">
        <f>IF(O67="","",O67)</f>
      </c>
      <c r="H73" s="88"/>
      <c r="I73" s="86"/>
      <c r="J73" s="24">
        <f>IF(Q70="","",Q70)</f>
      </c>
      <c r="K73" s="18" t="s">
        <v>86</v>
      </c>
      <c r="L73" s="25">
        <f>IF(O70="","",O70)</f>
      </c>
      <c r="M73" s="88"/>
      <c r="N73" s="67"/>
      <c r="O73" s="68"/>
      <c r="P73" s="68"/>
      <c r="Q73" s="68"/>
      <c r="R73" s="69"/>
      <c r="S73" s="83"/>
      <c r="T73" s="91"/>
      <c r="U73" s="84"/>
      <c r="V73" s="83"/>
      <c r="W73" s="84"/>
      <c r="X73" s="21"/>
      <c r="Y73" s="21"/>
      <c r="Z73" s="26"/>
      <c r="AA73" s="26"/>
      <c r="AD73" s="74"/>
      <c r="AE73" s="74"/>
      <c r="AF73" s="74"/>
      <c r="AG73" s="74"/>
      <c r="AH73" s="74"/>
    </row>
    <row r="74" spans="2:11" s="31" customFormat="1" ht="15" customHeight="1">
      <c r="B74" s="32"/>
      <c r="C74" s="32"/>
      <c r="K74" s="33"/>
    </row>
    <row r="75" spans="2:11" ht="13.5">
      <c r="B75" s="26"/>
      <c r="K75" s="26"/>
    </row>
    <row r="76" ht="13.5">
      <c r="B76" s="26"/>
    </row>
    <row r="77" spans="2:16" ht="13.5">
      <c r="B77" s="40" t="s">
        <v>200</v>
      </c>
      <c r="P77" s="40" t="s">
        <v>198</v>
      </c>
    </row>
    <row r="78" spans="2:24" ht="14.25" thickBot="1">
      <c r="B78" s="175" t="str">
        <f>INDEX(B54:B62,MATCH(1,V54:V62,0),1)</f>
        <v>細川　愛菜
黒木　宥里</v>
      </c>
      <c r="C78" s="141" t="str">
        <f>INDEX(C54:C62,MATCH(1,V54:V62,0),1)</f>
        <v>(角　野)</v>
      </c>
      <c r="D78" s="45"/>
      <c r="E78" s="45"/>
      <c r="F78" s="45"/>
      <c r="G78" s="45"/>
      <c r="H78" s="45"/>
      <c r="I78" s="45"/>
      <c r="J78" s="52"/>
      <c r="K78" s="53"/>
      <c r="L78" s="53"/>
      <c r="M78" s="53"/>
      <c r="N78" s="53"/>
      <c r="O78" s="53"/>
      <c r="P78" s="176" t="str">
        <f>INDEX(B65:B73,MATCH(1,V65:V73,0),1)</f>
        <v>藤山　流衣
米里　春香</v>
      </c>
      <c r="Q78" s="176"/>
      <c r="R78" s="176"/>
      <c r="S78" s="176"/>
      <c r="T78" s="176"/>
      <c r="U78" s="143" t="str">
        <f>INDEX(C65:C73,MATCH(1,V65:V73,0),1)</f>
        <v>(惣　開)</v>
      </c>
      <c r="V78" s="143"/>
      <c r="W78" s="143"/>
      <c r="X78" s="143"/>
    </row>
    <row r="79" spans="2:24" ht="14.25" thickTop="1">
      <c r="B79" s="175"/>
      <c r="C79" s="141"/>
      <c r="H79" s="159" t="s">
        <v>208</v>
      </c>
      <c r="I79" s="139"/>
      <c r="J79" s="138"/>
      <c r="K79" s="138"/>
      <c r="P79" s="176"/>
      <c r="Q79" s="176"/>
      <c r="R79" s="176"/>
      <c r="S79" s="176"/>
      <c r="T79" s="176"/>
      <c r="U79" s="143"/>
      <c r="V79" s="143"/>
      <c r="W79" s="143"/>
      <c r="X79" s="143"/>
    </row>
    <row r="80" spans="8:11" ht="13.5">
      <c r="H80" s="144"/>
      <c r="I80" s="144"/>
      <c r="J80" s="144"/>
      <c r="K80" s="144"/>
    </row>
    <row r="81" spans="8:11" ht="13.5">
      <c r="H81" s="144"/>
      <c r="I81" s="144"/>
      <c r="J81" s="144"/>
      <c r="K81" s="144"/>
    </row>
  </sheetData>
  <sheetProtection/>
  <mergeCells count="260">
    <mergeCell ref="C2:S2"/>
    <mergeCell ref="D4:H4"/>
    <mergeCell ref="I4:M4"/>
    <mergeCell ref="N4:R4"/>
    <mergeCell ref="S4:W4"/>
    <mergeCell ref="B78:B79"/>
    <mergeCell ref="C78:C79"/>
    <mergeCell ref="P78:T79"/>
    <mergeCell ref="U78:X79"/>
    <mergeCell ref="H79:K81"/>
    <mergeCell ref="X4:Z4"/>
    <mergeCell ref="AA4:AB4"/>
    <mergeCell ref="B5:B7"/>
    <mergeCell ref="C5:C7"/>
    <mergeCell ref="D5:H7"/>
    <mergeCell ref="X5:X7"/>
    <mergeCell ref="Y5:Y7"/>
    <mergeCell ref="Z5:Z7"/>
    <mergeCell ref="AA5:AB7"/>
    <mergeCell ref="I6:I7"/>
    <mergeCell ref="B8:B10"/>
    <mergeCell ref="C8:C10"/>
    <mergeCell ref="I8:M10"/>
    <mergeCell ref="D9:D10"/>
    <mergeCell ref="H9:H10"/>
    <mergeCell ref="X8:X10"/>
    <mergeCell ref="Y8:Y10"/>
    <mergeCell ref="M6:M7"/>
    <mergeCell ref="N6:N7"/>
    <mergeCell ref="R6:R7"/>
    <mergeCell ref="S6:S7"/>
    <mergeCell ref="W6:W7"/>
    <mergeCell ref="N9:N10"/>
    <mergeCell ref="R9:R10"/>
    <mergeCell ref="S9:S10"/>
    <mergeCell ref="W9:W10"/>
    <mergeCell ref="Z8:Z10"/>
    <mergeCell ref="AA8:AB10"/>
    <mergeCell ref="B11:B13"/>
    <mergeCell ref="C11:C13"/>
    <mergeCell ref="N11:R13"/>
    <mergeCell ref="X11:X13"/>
    <mergeCell ref="Y11:Y13"/>
    <mergeCell ref="Z11:Z13"/>
    <mergeCell ref="AA11:AB13"/>
    <mergeCell ref="S12:S13"/>
    <mergeCell ref="W12:W13"/>
    <mergeCell ref="B14:B16"/>
    <mergeCell ref="C14:C16"/>
    <mergeCell ref="S14:W16"/>
    <mergeCell ref="N15:N16"/>
    <mergeCell ref="R15:R16"/>
    <mergeCell ref="H12:H13"/>
    <mergeCell ref="I12:I13"/>
    <mergeCell ref="M12:M13"/>
    <mergeCell ref="D15:D16"/>
    <mergeCell ref="H15:H16"/>
    <mergeCell ref="I15:I16"/>
    <mergeCell ref="M15:M16"/>
    <mergeCell ref="D12:D13"/>
    <mergeCell ref="X14:X16"/>
    <mergeCell ref="Y14:Y16"/>
    <mergeCell ref="Z14:Z16"/>
    <mergeCell ref="AA14:AB16"/>
    <mergeCell ref="B22:B24"/>
    <mergeCell ref="C22:C24"/>
    <mergeCell ref="D22:H24"/>
    <mergeCell ref="S22:S24"/>
    <mergeCell ref="V25:W27"/>
    <mergeCell ref="U25:U27"/>
    <mergeCell ref="C19:S19"/>
    <mergeCell ref="D21:H21"/>
    <mergeCell ref="I21:M21"/>
    <mergeCell ref="N21:R21"/>
    <mergeCell ref="V21:W21"/>
    <mergeCell ref="T22:T24"/>
    <mergeCell ref="U22:U24"/>
    <mergeCell ref="V22:W24"/>
    <mergeCell ref="I23:I24"/>
    <mergeCell ref="M23:M24"/>
    <mergeCell ref="N23:N24"/>
    <mergeCell ref="R23:R24"/>
    <mergeCell ref="R26:R27"/>
    <mergeCell ref="S25:S27"/>
    <mergeCell ref="T25:T27"/>
    <mergeCell ref="B28:B30"/>
    <mergeCell ref="C28:C30"/>
    <mergeCell ref="N28:R30"/>
    <mergeCell ref="S28:S30"/>
    <mergeCell ref="H26:H27"/>
    <mergeCell ref="N26:N27"/>
    <mergeCell ref="B25:B27"/>
    <mergeCell ref="C25:C27"/>
    <mergeCell ref="I25:M27"/>
    <mergeCell ref="D26:D27"/>
    <mergeCell ref="C32:S32"/>
    <mergeCell ref="D34:H34"/>
    <mergeCell ref="I34:M34"/>
    <mergeCell ref="T28:T30"/>
    <mergeCell ref="U28:U30"/>
    <mergeCell ref="V28:W30"/>
    <mergeCell ref="D29:D30"/>
    <mergeCell ref="H29:H30"/>
    <mergeCell ref="I29:I30"/>
    <mergeCell ref="M29:M30"/>
    <mergeCell ref="N34:R34"/>
    <mergeCell ref="S34:W34"/>
    <mergeCell ref="AC34:AE34"/>
    <mergeCell ref="AF34:AG34"/>
    <mergeCell ref="X34:AB34"/>
    <mergeCell ref="AE35:AE37"/>
    <mergeCell ref="AF35:AG37"/>
    <mergeCell ref="I36:I37"/>
    <mergeCell ref="B35:B37"/>
    <mergeCell ref="C35:C37"/>
    <mergeCell ref="D35:H37"/>
    <mergeCell ref="AC35:AC37"/>
    <mergeCell ref="W36:W37"/>
    <mergeCell ref="X36:X37"/>
    <mergeCell ref="AB36:AB37"/>
    <mergeCell ref="AD35:AD37"/>
    <mergeCell ref="M36:M37"/>
    <mergeCell ref="N36:N37"/>
    <mergeCell ref="R36:R37"/>
    <mergeCell ref="S36:S37"/>
    <mergeCell ref="B38:B40"/>
    <mergeCell ref="C38:C40"/>
    <mergeCell ref="I38:M40"/>
    <mergeCell ref="AD38:AD40"/>
    <mergeCell ref="AC38:AC40"/>
    <mergeCell ref="AB39:AB40"/>
    <mergeCell ref="AE38:AE40"/>
    <mergeCell ref="AF38:AG40"/>
    <mergeCell ref="D39:D40"/>
    <mergeCell ref="H39:H40"/>
    <mergeCell ref="N39:N40"/>
    <mergeCell ref="R39:R40"/>
    <mergeCell ref="S39:S40"/>
    <mergeCell ref="W39:W40"/>
    <mergeCell ref="X39:X40"/>
    <mergeCell ref="B41:B43"/>
    <mergeCell ref="C41:C43"/>
    <mergeCell ref="N41:R43"/>
    <mergeCell ref="AC41:AC43"/>
    <mergeCell ref="AB42:AB43"/>
    <mergeCell ref="AE41:AE43"/>
    <mergeCell ref="AF41:AG43"/>
    <mergeCell ref="D42:D43"/>
    <mergeCell ref="H42:H43"/>
    <mergeCell ref="I42:I43"/>
    <mergeCell ref="M42:M43"/>
    <mergeCell ref="S42:S43"/>
    <mergeCell ref="W42:W43"/>
    <mergeCell ref="X42:X43"/>
    <mergeCell ref="AD41:AD43"/>
    <mergeCell ref="B44:B46"/>
    <mergeCell ref="C44:C46"/>
    <mergeCell ref="S44:W46"/>
    <mergeCell ref="AC44:AC46"/>
    <mergeCell ref="AB45:AB46"/>
    <mergeCell ref="AE44:AE46"/>
    <mergeCell ref="AF44:AG46"/>
    <mergeCell ref="D45:D46"/>
    <mergeCell ref="H45:H46"/>
    <mergeCell ref="I45:I46"/>
    <mergeCell ref="M45:M46"/>
    <mergeCell ref="N45:N46"/>
    <mergeCell ref="R45:R46"/>
    <mergeCell ref="X45:X46"/>
    <mergeCell ref="AD44:AD46"/>
    <mergeCell ref="B47:B49"/>
    <mergeCell ref="C47:C49"/>
    <mergeCell ref="X47:AB49"/>
    <mergeCell ref="AC47:AC49"/>
    <mergeCell ref="W48:W49"/>
    <mergeCell ref="AE47:AE49"/>
    <mergeCell ref="AF47:AG49"/>
    <mergeCell ref="D48:D49"/>
    <mergeCell ref="H48:H49"/>
    <mergeCell ref="I48:I49"/>
    <mergeCell ref="M48:M49"/>
    <mergeCell ref="N48:N49"/>
    <mergeCell ref="R48:R49"/>
    <mergeCell ref="S48:S49"/>
    <mergeCell ref="AD47:AD49"/>
    <mergeCell ref="B54:B56"/>
    <mergeCell ref="C54:C56"/>
    <mergeCell ref="D54:H56"/>
    <mergeCell ref="S54:S56"/>
    <mergeCell ref="V57:W59"/>
    <mergeCell ref="U57:U59"/>
    <mergeCell ref="C51:S51"/>
    <mergeCell ref="D53:H53"/>
    <mergeCell ref="I53:M53"/>
    <mergeCell ref="N53:R53"/>
    <mergeCell ref="V53:W53"/>
    <mergeCell ref="T54:T56"/>
    <mergeCell ref="U54:U56"/>
    <mergeCell ref="V54:W56"/>
    <mergeCell ref="I55:I56"/>
    <mergeCell ref="M55:M56"/>
    <mergeCell ref="N55:N56"/>
    <mergeCell ref="R55:R56"/>
    <mergeCell ref="R58:R59"/>
    <mergeCell ref="S57:S59"/>
    <mergeCell ref="T57:T59"/>
    <mergeCell ref="B60:B62"/>
    <mergeCell ref="C60:C62"/>
    <mergeCell ref="N60:R62"/>
    <mergeCell ref="S60:S62"/>
    <mergeCell ref="H58:H59"/>
    <mergeCell ref="N58:N59"/>
    <mergeCell ref="B57:B59"/>
    <mergeCell ref="C57:C59"/>
    <mergeCell ref="I57:M59"/>
    <mergeCell ref="D58:D59"/>
    <mergeCell ref="U60:U62"/>
    <mergeCell ref="V60:W62"/>
    <mergeCell ref="D61:D62"/>
    <mergeCell ref="H61:H62"/>
    <mergeCell ref="I61:I62"/>
    <mergeCell ref="M61:M62"/>
    <mergeCell ref="T60:T62"/>
    <mergeCell ref="B65:B67"/>
    <mergeCell ref="C65:C67"/>
    <mergeCell ref="D65:H67"/>
    <mergeCell ref="S65:S67"/>
    <mergeCell ref="D64:H64"/>
    <mergeCell ref="I64:M64"/>
    <mergeCell ref="N64:R64"/>
    <mergeCell ref="V64:W64"/>
    <mergeCell ref="B68:B70"/>
    <mergeCell ref="C68:C70"/>
    <mergeCell ref="I68:M70"/>
    <mergeCell ref="S68:S70"/>
    <mergeCell ref="V65:W67"/>
    <mergeCell ref="I66:I67"/>
    <mergeCell ref="M66:M67"/>
    <mergeCell ref="N66:N67"/>
    <mergeCell ref="R66:R67"/>
    <mergeCell ref="T65:T67"/>
    <mergeCell ref="U65:U67"/>
    <mergeCell ref="U68:U70"/>
    <mergeCell ref="V68:W70"/>
    <mergeCell ref="D69:D70"/>
    <mergeCell ref="H69:H70"/>
    <mergeCell ref="N69:N70"/>
    <mergeCell ref="R69:R70"/>
    <mergeCell ref="T68:T70"/>
    <mergeCell ref="B71:B73"/>
    <mergeCell ref="C71:C73"/>
    <mergeCell ref="N71:R73"/>
    <mergeCell ref="S71:S73"/>
    <mergeCell ref="V71:W73"/>
    <mergeCell ref="D72:D73"/>
    <mergeCell ref="H72:H73"/>
    <mergeCell ref="I72:I73"/>
    <mergeCell ref="M72:M73"/>
    <mergeCell ref="T71:T73"/>
    <mergeCell ref="U71:U73"/>
  </mergeCells>
  <conditionalFormatting sqref="AA5:AB16 V22:W30 AF35:AG49 V54:W62 V65:W73">
    <cfRule type="cellIs" priority="1" dxfId="7" operator="equal" stopIfTrue="1">
      <formula>1</formula>
    </cfRule>
    <cfRule type="cellIs" priority="2" dxfId="6" operator="equal" stopIfTrue="1">
      <formula>2</formula>
    </cfRule>
  </conditionalFormatting>
  <conditionalFormatting sqref="B5:B16">
    <cfRule type="expression" priority="3" dxfId="1" stopIfTrue="1">
      <formula>AA5=1</formula>
    </cfRule>
    <cfRule type="expression" priority="4" dxfId="0" stopIfTrue="1">
      <formula>AA5=2</formula>
    </cfRule>
  </conditionalFormatting>
  <conditionalFormatting sqref="B22:B30 B54:B62 B65:B73">
    <cfRule type="expression" priority="5" dxfId="1" stopIfTrue="1">
      <formula>V22=1</formula>
    </cfRule>
    <cfRule type="expression" priority="6" dxfId="0" stopIfTrue="1">
      <formula>V22=2</formula>
    </cfRule>
  </conditionalFormatting>
  <conditionalFormatting sqref="B35:B49">
    <cfRule type="expression" priority="7" dxfId="1" stopIfTrue="1">
      <formula>AF35=1</formula>
    </cfRule>
    <cfRule type="expression" priority="8" dxfId="0" stopIfTrue="1">
      <formula>AF35=2</formula>
    </cfRule>
  </conditionalFormatting>
  <printOptions horizontalCentered="1"/>
  <pageMargins left="0.5905511811023623" right="0.31496062992125984" top="0.2362204724409449" bottom="0.15748031496062992" header="0.1968503937007874" footer="0.11811023622047245"/>
  <pageSetup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A5"/>
    </sheetView>
  </sheetViews>
  <sheetFormatPr defaultColWidth="9.00390625" defaultRowHeight="13.5"/>
  <cols>
    <col min="2" max="2" width="4.25390625" style="0" customWidth="1"/>
    <col min="3" max="3" width="14.125" style="0" customWidth="1"/>
  </cols>
  <sheetData>
    <row r="1" spans="1:5" ht="13.5">
      <c r="A1" s="177" t="s">
        <v>17</v>
      </c>
      <c r="B1" s="6">
        <v>1</v>
      </c>
      <c r="C1" s="6" t="s">
        <v>32</v>
      </c>
      <c r="D1" t="s">
        <v>37</v>
      </c>
      <c r="E1" t="s">
        <v>29</v>
      </c>
    </row>
    <row r="2" spans="1:4" ht="13.5">
      <c r="A2" s="177"/>
      <c r="B2" s="6">
        <v>2</v>
      </c>
      <c r="C2" s="6" t="s">
        <v>33</v>
      </c>
      <c r="D2" t="s">
        <v>37</v>
      </c>
    </row>
    <row r="3" spans="1:4" ht="13.5">
      <c r="A3" s="177"/>
      <c r="B3" s="6">
        <v>3</v>
      </c>
      <c r="C3" s="6" t="s">
        <v>34</v>
      </c>
      <c r="D3" t="s">
        <v>37</v>
      </c>
    </row>
    <row r="4" spans="1:4" ht="13.5">
      <c r="A4" s="177"/>
      <c r="B4" s="6">
        <v>4</v>
      </c>
      <c r="C4" s="6" t="s">
        <v>35</v>
      </c>
      <c r="D4" t="s">
        <v>37</v>
      </c>
    </row>
    <row r="5" spans="1:4" ht="13.5">
      <c r="A5" s="177"/>
      <c r="B5" s="6">
        <v>5</v>
      </c>
      <c r="C5" s="6" t="s">
        <v>36</v>
      </c>
      <c r="D5" t="s">
        <v>37</v>
      </c>
    </row>
    <row r="6" spans="1:5" ht="13.5">
      <c r="A6" s="177" t="s">
        <v>18</v>
      </c>
      <c r="B6" s="6">
        <v>1</v>
      </c>
      <c r="C6" s="6" t="s">
        <v>38</v>
      </c>
      <c r="D6" t="s">
        <v>37</v>
      </c>
      <c r="E6" t="s">
        <v>29</v>
      </c>
    </row>
    <row r="7" spans="1:4" ht="13.5">
      <c r="A7" s="177"/>
      <c r="B7" s="6">
        <v>2</v>
      </c>
      <c r="C7" s="6" t="s">
        <v>39</v>
      </c>
      <c r="D7" t="s">
        <v>37</v>
      </c>
    </row>
    <row r="8" spans="1:4" ht="13.5">
      <c r="A8" s="177"/>
      <c r="B8" s="6">
        <v>3</v>
      </c>
      <c r="C8" s="6" t="s">
        <v>40</v>
      </c>
      <c r="D8" t="s">
        <v>37</v>
      </c>
    </row>
    <row r="9" spans="1:4" ht="13.5">
      <c r="A9" s="177" t="s">
        <v>19</v>
      </c>
      <c r="B9" s="6">
        <v>1</v>
      </c>
      <c r="C9" s="6" t="s">
        <v>41</v>
      </c>
      <c r="D9" t="s">
        <v>37</v>
      </c>
    </row>
    <row r="10" spans="1:4" ht="13.5">
      <c r="A10" s="177"/>
      <c r="B10" s="6">
        <v>2</v>
      </c>
      <c r="C10" s="6" t="s">
        <v>42</v>
      </c>
      <c r="D10" t="s">
        <v>37</v>
      </c>
    </row>
    <row r="11" spans="1:4" ht="13.5">
      <c r="A11" s="177"/>
      <c r="B11" s="6">
        <v>3</v>
      </c>
      <c r="C11" s="6" t="s">
        <v>43</v>
      </c>
      <c r="D11" t="s">
        <v>37</v>
      </c>
    </row>
    <row r="12" spans="1:4" ht="13.5">
      <c r="A12" s="9" t="s">
        <v>20</v>
      </c>
      <c r="B12" s="6">
        <v>1</v>
      </c>
      <c r="C12" s="6" t="s">
        <v>49</v>
      </c>
      <c r="D12" t="s">
        <v>37</v>
      </c>
    </row>
    <row r="13" spans="1:5" ht="13.5">
      <c r="A13" s="177" t="s">
        <v>21</v>
      </c>
      <c r="B13" s="6">
        <v>1</v>
      </c>
      <c r="C13" s="6" t="s">
        <v>50</v>
      </c>
      <c r="D13" t="s">
        <v>37</v>
      </c>
      <c r="E13" t="s">
        <v>29</v>
      </c>
    </row>
    <row r="14" spans="1:4" ht="13.5">
      <c r="A14" s="177"/>
      <c r="B14" s="6">
        <v>2</v>
      </c>
      <c r="C14" s="6" t="s">
        <v>51</v>
      </c>
      <c r="D14" t="s">
        <v>37</v>
      </c>
    </row>
    <row r="15" spans="1:4" ht="13.5">
      <c r="A15" s="177"/>
      <c r="B15" s="6">
        <v>3</v>
      </c>
      <c r="C15" s="6" t="s">
        <v>52</v>
      </c>
      <c r="D15" t="s">
        <v>37</v>
      </c>
    </row>
    <row r="16" spans="1:4" ht="13.5">
      <c r="A16" s="177"/>
      <c r="B16" s="6">
        <v>4</v>
      </c>
      <c r="C16" s="6" t="s">
        <v>53</v>
      </c>
      <c r="D16" t="s">
        <v>37</v>
      </c>
    </row>
    <row r="17" spans="1:4" ht="13.5">
      <c r="A17" s="177"/>
      <c r="B17" s="6">
        <v>5</v>
      </c>
      <c r="C17" s="6" t="s">
        <v>217</v>
      </c>
      <c r="D17" t="s">
        <v>37</v>
      </c>
    </row>
    <row r="18" spans="1:5" ht="13.5">
      <c r="A18" s="177"/>
      <c r="B18" s="6">
        <v>6</v>
      </c>
      <c r="C18" s="6" t="s">
        <v>54</v>
      </c>
      <c r="D18" t="s">
        <v>37</v>
      </c>
      <c r="E18" t="s">
        <v>29</v>
      </c>
    </row>
    <row r="19" spans="1:4" ht="13.5">
      <c r="A19" s="177"/>
      <c r="B19" s="6">
        <v>7</v>
      </c>
      <c r="C19" s="6" t="s">
        <v>55</v>
      </c>
      <c r="D19" t="s">
        <v>37</v>
      </c>
    </row>
    <row r="20" spans="1:4" ht="13.5">
      <c r="A20" s="177"/>
      <c r="B20" s="6">
        <v>8</v>
      </c>
      <c r="C20" s="6" t="s">
        <v>56</v>
      </c>
      <c r="D20" t="s">
        <v>37</v>
      </c>
    </row>
    <row r="21" spans="1:4" ht="13.5">
      <c r="A21" s="177" t="s">
        <v>22</v>
      </c>
      <c r="B21" s="6">
        <v>1</v>
      </c>
      <c r="C21" s="6" t="s">
        <v>57</v>
      </c>
      <c r="D21" t="s">
        <v>37</v>
      </c>
    </row>
    <row r="22" spans="1:4" ht="13.5">
      <c r="A22" s="177"/>
      <c r="B22" s="6">
        <v>2</v>
      </c>
      <c r="C22" s="6" t="s">
        <v>58</v>
      </c>
      <c r="D22" t="s">
        <v>37</v>
      </c>
    </row>
    <row r="23" spans="1:4" ht="13.5">
      <c r="A23" s="177"/>
      <c r="B23" s="6">
        <v>3</v>
      </c>
      <c r="C23" s="6" t="s">
        <v>59</v>
      </c>
      <c r="D23" t="s">
        <v>44</v>
      </c>
    </row>
    <row r="24" spans="1:4" ht="13.5">
      <c r="A24" s="177"/>
      <c r="B24" s="6">
        <v>4</v>
      </c>
      <c r="C24" s="6" t="s">
        <v>60</v>
      </c>
      <c r="D24" t="s">
        <v>44</v>
      </c>
    </row>
    <row r="25" spans="1:4" ht="13.5">
      <c r="A25" s="177"/>
      <c r="B25" s="6">
        <v>5</v>
      </c>
      <c r="C25" s="6" t="s">
        <v>61</v>
      </c>
      <c r="D25" t="s">
        <v>44</v>
      </c>
    </row>
    <row r="26" spans="1:4" ht="13.5">
      <c r="A26" s="177"/>
      <c r="B26" s="6">
        <v>6</v>
      </c>
      <c r="C26" s="6" t="s">
        <v>62</v>
      </c>
      <c r="D26" t="s">
        <v>44</v>
      </c>
    </row>
    <row r="27" spans="1:5" ht="13.5">
      <c r="A27" s="177" t="s">
        <v>23</v>
      </c>
      <c r="B27" s="6">
        <v>1</v>
      </c>
      <c r="C27" s="6" t="s">
        <v>25</v>
      </c>
      <c r="D27" t="s">
        <v>37</v>
      </c>
      <c r="E27" t="s">
        <v>29</v>
      </c>
    </row>
    <row r="28" spans="1:4" ht="13.5">
      <c r="A28" s="177"/>
      <c r="B28" s="6">
        <v>2</v>
      </c>
      <c r="C28" s="6" t="s">
        <v>24</v>
      </c>
      <c r="D28" t="s">
        <v>44</v>
      </c>
    </row>
    <row r="29" spans="1:4" ht="13.5">
      <c r="A29" s="177" t="s">
        <v>26</v>
      </c>
      <c r="B29" s="6">
        <v>1</v>
      </c>
      <c r="C29" s="6" t="s">
        <v>46</v>
      </c>
      <c r="D29" t="s">
        <v>45</v>
      </c>
    </row>
    <row r="30" spans="1:4" ht="13.5">
      <c r="A30" s="177"/>
      <c r="B30" s="6">
        <v>2</v>
      </c>
      <c r="C30" s="6" t="s">
        <v>47</v>
      </c>
      <c r="D30" t="s">
        <v>45</v>
      </c>
    </row>
    <row r="31" spans="1:4" ht="13.5">
      <c r="A31" s="177"/>
      <c r="B31" s="6">
        <v>3</v>
      </c>
      <c r="C31" s="6" t="s">
        <v>48</v>
      </c>
      <c r="D31" t="s">
        <v>45</v>
      </c>
    </row>
    <row r="33" spans="1:4" ht="13.5">
      <c r="A33" s="5" t="s">
        <v>27</v>
      </c>
      <c r="B33">
        <f>COUNT(B1:B31)</f>
        <v>31</v>
      </c>
      <c r="C33" t="s">
        <v>28</v>
      </c>
      <c r="D33" t="s">
        <v>30</v>
      </c>
    </row>
    <row r="34" spans="4:5" ht="13.5">
      <c r="D34">
        <f>COUNTA(E1:E31)</f>
        <v>5</v>
      </c>
      <c r="E34" t="s">
        <v>28</v>
      </c>
    </row>
    <row r="35" ht="13.5">
      <c r="D35" s="47"/>
    </row>
  </sheetData>
  <sheetProtection/>
  <mergeCells count="7">
    <mergeCell ref="A21:A26"/>
    <mergeCell ref="A27:A28"/>
    <mergeCell ref="A29:A31"/>
    <mergeCell ref="A1:A5"/>
    <mergeCell ref="A6:A8"/>
    <mergeCell ref="A9:A11"/>
    <mergeCell ref="A13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Fujita</cp:lastModifiedBy>
  <cp:lastPrinted>2015-03-18T01:10:19Z</cp:lastPrinted>
  <dcterms:created xsi:type="dcterms:W3CDTF">2008-12-11T12:08:31Z</dcterms:created>
  <dcterms:modified xsi:type="dcterms:W3CDTF">2015-09-22T04:23:41Z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