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表紙" sheetId="1" r:id="rId1"/>
    <sheet name="シングルス" sheetId="2" r:id="rId2"/>
    <sheet name="ダブルス" sheetId="3" r:id="rId3"/>
    <sheet name="５年生手伝い" sheetId="4" r:id="rId4"/>
  </sheets>
  <definedNames>
    <definedName name="_xlnm.Print_Area" localSheetId="1">'シングルス'!$A$1:$AH$135</definedName>
    <definedName name="_xlnm.Print_Area" localSheetId="2">'ダブルス'!$A$1:$AH$118</definedName>
    <definedName name="_xlnm.Print_Area" localSheetId="0">'表紙'!$A$1:$J$47</definedName>
  </definedNames>
  <calcPr fullCalcOnLoad="1"/>
</workbook>
</file>

<file path=xl/sharedStrings.xml><?xml version="1.0" encoding="utf-8"?>
<sst xmlns="http://schemas.openxmlformats.org/spreadsheetml/2006/main" count="703" uniqueCount="250">
  <si>
    <t>第２３回新居浜市小学生</t>
  </si>
  <si>
    <t>バドミントン選手権大会</t>
  </si>
  <si>
    <t>期　　日</t>
  </si>
  <si>
    <t>平成３０年３月１０日（土）</t>
  </si>
  <si>
    <t>場　　所</t>
  </si>
  <si>
    <t>山根総合体育館</t>
  </si>
  <si>
    <t>主　　催</t>
  </si>
  <si>
    <r>
      <rPr>
        <sz val="14"/>
        <color indexed="8"/>
        <rFont val="DejaVu Sans"/>
        <family val="2"/>
      </rPr>
      <t>新居浜ジュニアバドミントン連盟（新居浜</t>
    </r>
    <r>
      <rPr>
        <sz val="14"/>
        <color indexed="8"/>
        <rFont val="ＭＳ Ｐゴシック"/>
        <family val="3"/>
      </rPr>
      <t>JBC)</t>
    </r>
  </si>
  <si>
    <t>後　　援</t>
  </si>
  <si>
    <t>新居浜市バドミントン協会</t>
  </si>
  <si>
    <t>新居浜市教育委員会</t>
  </si>
  <si>
    <t>男子シングルス１部</t>
  </si>
  <si>
    <t>男子シングルス２部</t>
  </si>
  <si>
    <t>女子シングルス１部</t>
  </si>
  <si>
    <t>女子シングルス２部</t>
  </si>
  <si>
    <t>男子ダブルス１部・２部</t>
  </si>
  <si>
    <t>永倉　修翔</t>
  </si>
  <si>
    <t>守矢　遥希</t>
  </si>
  <si>
    <t>女子ダブルス１部</t>
  </si>
  <si>
    <t>女子ダブルス２部</t>
  </si>
  <si>
    <t>永易　彩音</t>
  </si>
  <si>
    <t>クラブ名</t>
  </si>
  <si>
    <t>氏名</t>
  </si>
  <si>
    <t>備考</t>
  </si>
  <si>
    <t>グループ</t>
  </si>
  <si>
    <t>神郷</t>
  </si>
  <si>
    <t>加地　仁汰</t>
  </si>
  <si>
    <t>上田　優明</t>
  </si>
  <si>
    <t>野村　向菜</t>
  </si>
  <si>
    <t>三谷　舞花</t>
  </si>
  <si>
    <t>曽我部彩羽</t>
  </si>
  <si>
    <t>伊藤　雪乃</t>
  </si>
  <si>
    <t>中萩</t>
  </si>
  <si>
    <t>※</t>
  </si>
  <si>
    <t>山崎　涌史</t>
  </si>
  <si>
    <t>池田　愛華</t>
  </si>
  <si>
    <t>武田　莉幸</t>
  </si>
  <si>
    <t>日田　千遥</t>
  </si>
  <si>
    <t>三並　倭子</t>
  </si>
  <si>
    <t>大生院</t>
  </si>
  <si>
    <t>曽我部希風</t>
  </si>
  <si>
    <t>佐々木雛乃</t>
  </si>
  <si>
    <t>新小</t>
  </si>
  <si>
    <t>武智　裕輝</t>
  </si>
  <si>
    <t>角野</t>
  </si>
  <si>
    <t>中田　彩音</t>
  </si>
  <si>
    <t>佐々木愛莉</t>
  </si>
  <si>
    <t>山中　南奈</t>
  </si>
  <si>
    <t>船木</t>
  </si>
  <si>
    <t>神野ひかり</t>
  </si>
  <si>
    <t>惣開</t>
  </si>
  <si>
    <t>小川　桃佳</t>
  </si>
  <si>
    <t>寺田　有里</t>
  </si>
  <si>
    <t>森元　遥香</t>
  </si>
  <si>
    <t>合計</t>
  </si>
  <si>
    <t>名</t>
  </si>
  <si>
    <t>※はダブルス出場者</t>
  </si>
  <si>
    <t>２部決勝</t>
  </si>
  <si>
    <t>１部</t>
  </si>
  <si>
    <t>5年</t>
  </si>
  <si>
    <t>ダブルス審判×</t>
  </si>
  <si>
    <t>4年</t>
  </si>
  <si>
    <t>勝敗</t>
  </si>
  <si>
    <t>順位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</si>
  <si>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</si>
  <si>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</si>
  <si>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</si>
  <si>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</si>
  <si>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</si>
  <si>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</si>
  <si>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</si>
  <si>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</si>
  <si>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</si>
  <si>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</si>
  <si>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</si>
  <si>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</si>
  <si>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</si>
  <si>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</si>
  <si>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</si>
  <si>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</si>
  <si>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</si>
  <si>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</si>
  <si>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</si>
  <si>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</si>
  <si>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</si>
  <si>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</si>
  <si>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A-1</t>
  </si>
  <si>
    <t>B-1</t>
  </si>
  <si>
    <t>C-1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</si>
  <si>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</si>
  <si>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</si>
  <si>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</si>
  <si>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</si>
  <si>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</si>
  <si>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</si>
  <si>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</si>
  <si>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</si>
  <si>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</si>
  <si>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Aブロック</t>
  </si>
  <si>
    <t>Bブロック</t>
  </si>
  <si>
    <t>Dブロック</t>
  </si>
  <si>
    <t>Cブロック</t>
  </si>
  <si>
    <t>-</t>
  </si>
  <si>
    <t>-</t>
  </si>
  <si>
    <t>-</t>
  </si>
  <si>
    <t>-</t>
  </si>
  <si>
    <t>-</t>
  </si>
  <si>
    <t>-</t>
  </si>
  <si>
    <t>-</t>
  </si>
  <si>
    <t>-</t>
  </si>
  <si>
    <t>B-1</t>
  </si>
  <si>
    <t>A-2</t>
  </si>
  <si>
    <t>B-2</t>
  </si>
  <si>
    <t>(宮　西)</t>
  </si>
  <si>
    <t>井上　大獅
脇山　　響</t>
  </si>
  <si>
    <t>鈴木　蒼士
伴野悠之介</t>
  </si>
  <si>
    <t>(船　木)</t>
  </si>
  <si>
    <t>Aブロック</t>
  </si>
  <si>
    <t>-</t>
  </si>
  <si>
    <t>-</t>
  </si>
  <si>
    <t>-</t>
  </si>
  <si>
    <t>A-1</t>
  </si>
  <si>
    <t>B-1</t>
  </si>
  <si>
    <t>A-2</t>
  </si>
  <si>
    <t>B-2</t>
  </si>
  <si>
    <t>A-3</t>
  </si>
  <si>
    <t>(神　郷)</t>
  </si>
  <si>
    <t>(神　郷)</t>
  </si>
  <si>
    <t>(角　野)</t>
  </si>
  <si>
    <t>(角　野)</t>
  </si>
  <si>
    <t>(宮　西)</t>
  </si>
  <si>
    <t>(中　萩)</t>
  </si>
  <si>
    <t>(中　萩)</t>
  </si>
  <si>
    <t>佐々木圭都</t>
  </si>
  <si>
    <t>山中　彰恭</t>
  </si>
  <si>
    <t>石川　翔阿</t>
  </si>
  <si>
    <t>伊藤　幸啓</t>
  </si>
  <si>
    <t>岡田　一晟</t>
  </si>
  <si>
    <t>佐々木</t>
  </si>
  <si>
    <t>山中</t>
  </si>
  <si>
    <t>石川</t>
  </si>
  <si>
    <t>伊藤</t>
  </si>
  <si>
    <t>岡田</t>
  </si>
  <si>
    <t>(船　木)</t>
  </si>
  <si>
    <t>(宮　西)</t>
  </si>
  <si>
    <t>鈴木　蒼士</t>
  </si>
  <si>
    <t>脇山　　響</t>
  </si>
  <si>
    <t>伴野悠之介</t>
  </si>
  <si>
    <t>井上　大獅</t>
  </si>
  <si>
    <t>鈴木</t>
  </si>
  <si>
    <t>脇山</t>
  </si>
  <si>
    <t>伴野</t>
  </si>
  <si>
    <t>井上</t>
  </si>
  <si>
    <t>(惣　開)</t>
  </si>
  <si>
    <t>(惣　開)</t>
  </si>
  <si>
    <t>(新　小)</t>
  </si>
  <si>
    <t>(新　小)</t>
  </si>
  <si>
    <t>(角　野)</t>
  </si>
  <si>
    <t>(神　郷)</t>
  </si>
  <si>
    <t>(神　郷)</t>
  </si>
  <si>
    <t>二宮　美来</t>
  </si>
  <si>
    <t>森　　美羽</t>
  </si>
  <si>
    <t>本多　歩愛</t>
  </si>
  <si>
    <t>中田　明里</t>
  </si>
  <si>
    <t>小倉　　愛</t>
  </si>
  <si>
    <t>渡辺　菜月</t>
  </si>
  <si>
    <t>篠藤　美伶</t>
  </si>
  <si>
    <t>宮崎　花音</t>
  </si>
  <si>
    <t>川村</t>
  </si>
  <si>
    <t>二宮</t>
  </si>
  <si>
    <t>森</t>
  </si>
  <si>
    <t>本多</t>
  </si>
  <si>
    <t>中田</t>
  </si>
  <si>
    <t>小倉</t>
  </si>
  <si>
    <t>渡辺</t>
  </si>
  <si>
    <t>篠藤</t>
  </si>
  <si>
    <t>宮崎</t>
  </si>
  <si>
    <t>(新　小)</t>
  </si>
  <si>
    <t>(角　野)</t>
  </si>
  <si>
    <t>林田　咲希</t>
  </si>
  <si>
    <t>加藤　結矢</t>
  </si>
  <si>
    <t>鈴木　葉月</t>
  </si>
  <si>
    <t>林田</t>
  </si>
  <si>
    <t>加藤</t>
  </si>
  <si>
    <t>山中　咲嬉</t>
  </si>
  <si>
    <t>鈴木　　蛍</t>
  </si>
  <si>
    <t>檜垣</t>
  </si>
  <si>
    <t>佐々木圭都
田坂　颯汰</t>
  </si>
  <si>
    <t>井上　大獅
脇山　　響</t>
  </si>
  <si>
    <t>佐々木・田坂</t>
  </si>
  <si>
    <t>山中・伊藤</t>
  </si>
  <si>
    <t>井上・脇山</t>
  </si>
  <si>
    <t>石川　翔阿
永倉　修翔</t>
  </si>
  <si>
    <t>岡田　一晟
守矢　遥希</t>
  </si>
  <si>
    <t>鈴木　蒼士
伴野悠之介</t>
  </si>
  <si>
    <t>石川・永倉</t>
  </si>
  <si>
    <t>岡田・守矢</t>
  </si>
  <si>
    <t>鈴木・伴野</t>
  </si>
  <si>
    <t>川村　彩夏
本多　歩愛</t>
  </si>
  <si>
    <t>森　　美羽
福本　愛咲</t>
  </si>
  <si>
    <t>篠藤　美伶
二宮　美来</t>
  </si>
  <si>
    <t>渡辺　菜月
檜垣　文菜</t>
  </si>
  <si>
    <t>小倉　　愛
宮崎　花音</t>
  </si>
  <si>
    <t>川村・本多</t>
  </si>
  <si>
    <t>森・福本</t>
  </si>
  <si>
    <t>篠藤・二宮</t>
  </si>
  <si>
    <t>渡辺・檜垣</t>
  </si>
  <si>
    <t>小倉・宮崎</t>
  </si>
  <si>
    <t>鈴木　　蛍
久保　友乃</t>
  </si>
  <si>
    <t>加藤　結矢
永易　彩音</t>
  </si>
  <si>
    <t>鈴木・久保</t>
  </si>
  <si>
    <t>内田・鈴木</t>
  </si>
  <si>
    <t>加藤・永易</t>
  </si>
  <si>
    <t>中田　明里
山中　咲嬉</t>
  </si>
  <si>
    <t>林田　咲希
河端　咲和</t>
  </si>
  <si>
    <t>加藤　結衣
二神　玲菜</t>
  </si>
  <si>
    <t>中田・山中</t>
  </si>
  <si>
    <t>林田・河端</t>
  </si>
  <si>
    <t>加藤・二神</t>
  </si>
  <si>
    <t>B-3</t>
  </si>
  <si>
    <t>福本　愛咲</t>
  </si>
  <si>
    <t>二神　玲菜</t>
  </si>
  <si>
    <t>内田　陽毬</t>
  </si>
  <si>
    <t>福本</t>
  </si>
  <si>
    <t>二神</t>
  </si>
  <si>
    <t>内田</t>
  </si>
  <si>
    <t>久保　友乃</t>
  </si>
  <si>
    <t>加藤　結衣</t>
  </si>
  <si>
    <t>河端　咲和</t>
  </si>
  <si>
    <t>久保</t>
  </si>
  <si>
    <t>河端</t>
  </si>
  <si>
    <t>A-1</t>
  </si>
  <si>
    <t>B-1</t>
  </si>
  <si>
    <t>C-1</t>
  </si>
  <si>
    <t>D-1</t>
  </si>
  <si>
    <t>21-09
21-06</t>
  </si>
  <si>
    <t>山中　彰恭
伊藤　幸啓</t>
  </si>
  <si>
    <t>21-18
21-15</t>
  </si>
  <si>
    <t>21-19
21-15</t>
  </si>
  <si>
    <t>21-11
21-04</t>
  </si>
  <si>
    <t>15-21
21-13
20-22</t>
  </si>
  <si>
    <t>21-16
12-21
18-21</t>
  </si>
  <si>
    <t>内田　陽毬
鈴木　葉月</t>
  </si>
  <si>
    <t>08-21
08-21</t>
  </si>
  <si>
    <t>21-15
17-21
18-21</t>
  </si>
  <si>
    <t>21-13
21-10</t>
  </si>
  <si>
    <t>檜垣　文菜</t>
  </si>
  <si>
    <t>11-21
21-15
10-21</t>
  </si>
  <si>
    <t>21-10
21-09</t>
  </si>
  <si>
    <t>川村　彩夏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</si>
</sst>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40"/>
      <color indexed="8"/>
      <name val="DejaVu Sans"/>
      <family val="2"/>
    </font>
    <font>
      <sz val="14"/>
      <color indexed="8"/>
      <name val="DejaVu Sans"/>
      <family val="2"/>
    </font>
    <font>
      <sz val="14"/>
      <color indexed="8"/>
      <name val="ＭＳ Ｐゴシック"/>
      <family val="3"/>
    </font>
    <font>
      <sz val="12"/>
      <name val="Osaka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12"/>
      <name val="ＭＳ ゴシック"/>
      <family val="3"/>
    </font>
    <font>
      <sz val="12"/>
      <color indexed="12"/>
      <name val="ＭＳ ゴシック"/>
      <family val="3"/>
    </font>
    <font>
      <sz val="18"/>
      <color indexed="12"/>
      <name val="ＭＳ ゴシック"/>
      <family val="3"/>
    </font>
    <font>
      <b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12"/>
      <name val="ＭＳ Ｐゴシック"/>
      <family val="3"/>
    </font>
    <font>
      <sz val="18"/>
      <color indexed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8"/>
      <name val="ＭＳ Ｐゴシック"/>
      <family val="3"/>
    </font>
    <font>
      <sz val="11"/>
      <color indexed="22"/>
      <name val="ＭＳ Ｐゴシック"/>
      <family val="3"/>
    </font>
    <font>
      <sz val="9"/>
      <color indexed="22"/>
      <name val="ＭＳ Ｐゴシック"/>
      <family val="3"/>
    </font>
    <font>
      <sz val="12"/>
      <color indexed="22"/>
      <name val="ＭＳ ゴシック"/>
      <family val="3"/>
    </font>
    <font>
      <sz val="6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13" borderId="0" applyNumberFormat="0" applyBorder="0" applyProtection="0">
      <alignment vertical="center"/>
    </xf>
    <xf numFmtId="0" fontId="12" fillId="14" borderId="0" applyNumberFormat="0" applyBorder="0" applyProtection="0">
      <alignment vertical="center"/>
    </xf>
    <xf numFmtId="0" fontId="11" fillId="15" borderId="0" applyNumberFormat="0" applyBorder="0" applyProtection="0">
      <alignment vertical="center"/>
    </xf>
    <xf numFmtId="0" fontId="9" fillId="16" borderId="0" applyNumberFormat="0" applyBorder="0" applyProtection="0">
      <alignment vertical="center"/>
    </xf>
    <xf numFmtId="0" fontId="10" fillId="17" borderId="0" applyNumberFormat="0" applyBorder="0" applyProtection="0">
      <alignment vertical="center"/>
    </xf>
    <xf numFmtId="0" fontId="16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19" borderId="0" applyNumberFormat="0" applyBorder="0" applyProtection="0">
      <alignment vertical="center"/>
    </xf>
    <xf numFmtId="0" fontId="5" fillId="19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35" fillId="11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9" borderId="0" applyNumberFormat="0" applyBorder="0" applyAlignment="0" applyProtection="0"/>
    <xf numFmtId="9" fontId="1" fillId="0" borderId="0" applyFill="0" applyBorder="0" applyAlignment="0" applyProtection="0"/>
    <xf numFmtId="0" fontId="0" fillId="5" borderId="3" applyNumberFormat="0" applyFont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9" borderId="1" applyNumberFormat="0" applyAlignment="0" applyProtection="0"/>
    <xf numFmtId="0" fontId="50" fillId="6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39" applyFont="1">
      <alignment/>
      <protection/>
    </xf>
    <xf numFmtId="0" fontId="18" fillId="0" borderId="0" xfId="39" applyFont="1" applyAlignment="1">
      <alignment/>
      <protection/>
    </xf>
    <xf numFmtId="0" fontId="19" fillId="0" borderId="0" xfId="39" applyFont="1">
      <alignment/>
      <protection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39" applyFont="1">
      <alignment/>
      <protection/>
    </xf>
    <xf numFmtId="0" fontId="0" fillId="0" borderId="12" xfId="0" applyFont="1" applyBorder="1" applyAlignment="1">
      <alignment horizontal="center" vertical="center"/>
    </xf>
    <xf numFmtId="0" fontId="25" fillId="0" borderId="0" xfId="39" applyFont="1" applyAlignment="1">
      <alignment/>
      <protection/>
    </xf>
    <xf numFmtId="0" fontId="0" fillId="0" borderId="13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30" fillId="0" borderId="0" xfId="39" applyFont="1">
      <alignment/>
      <protection/>
    </xf>
    <xf numFmtId="0" fontId="31" fillId="0" borderId="0" xfId="0" applyFont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3" fillId="0" borderId="0" xfId="39" applyFont="1" applyAlignment="1">
      <alignment/>
      <protection/>
    </xf>
    <xf numFmtId="0" fontId="27" fillId="0" borderId="0" xfId="0" applyFont="1" applyBorder="1" applyAlignment="1">
      <alignment horizontal="center" vertical="top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39" applyFont="1">
      <alignment/>
      <protection/>
    </xf>
    <xf numFmtId="0" fontId="2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39" applyFont="1">
      <alignment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0" xfId="39" applyFont="1" applyBorder="1" applyAlignment="1">
      <alignment horizontal="center"/>
      <protection/>
    </xf>
    <xf numFmtId="0" fontId="26" fillId="0" borderId="19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1" fillId="0" borderId="0" xfId="39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14" xfId="0" applyFont="1" applyBorder="1" applyAlignment="1">
      <alignment vertical="center" wrapText="1"/>
    </xf>
    <xf numFmtId="0" fontId="27" fillId="0" borderId="15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15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18" xfId="0" applyFont="1" applyBorder="1" applyAlignment="1">
      <alignment horizontal="right" vertical="center"/>
    </xf>
    <xf numFmtId="0" fontId="27" fillId="0" borderId="23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良い" xfId="77"/>
  </cellStyles>
  <dxfs count="32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..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13</xdr:row>
      <xdr:rowOff>76200</xdr:rowOff>
    </xdr:from>
    <xdr:to>
      <xdr:col>7</xdr:col>
      <xdr:colOff>114300</xdr:colOff>
      <xdr:row>29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219450"/>
          <a:ext cx="2971800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2</xdr:row>
      <xdr:rowOff>104775</xdr:rowOff>
    </xdr:from>
    <xdr:to>
      <xdr:col>3</xdr:col>
      <xdr:colOff>647700</xdr:colOff>
      <xdr:row>4</xdr:row>
      <xdr:rowOff>9525</xdr:rowOff>
    </xdr:to>
    <xdr:sp>
      <xdr:nvSpPr>
        <xdr:cNvPr id="2" name="Rectangle 9">
          <a:hlinkClick r:id="rId2"/>
        </xdr:cNvPr>
        <xdr:cNvSpPr>
          <a:spLocks/>
        </xdr:cNvSpPr>
      </xdr:nvSpPr>
      <xdr:spPr>
        <a:xfrm>
          <a:off x="1600200" y="447675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76200</xdr:colOff>
      <xdr:row>127</xdr:row>
      <xdr:rowOff>66675</xdr:rowOff>
    </xdr:from>
    <xdr:ext cx="238125" cy="685800"/>
    <xdr:sp>
      <xdr:nvSpPr>
        <xdr:cNvPr id="1" name="TextBox 1"/>
        <xdr:cNvSpPr txBox="1">
          <a:spLocks noChangeArrowheads="1"/>
        </xdr:cNvSpPr>
      </xdr:nvSpPr>
      <xdr:spPr>
        <a:xfrm>
          <a:off x="2838450" y="24260175"/>
          <a:ext cx="238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檜垣文菜</a:t>
          </a:r>
        </a:p>
      </xdr:txBody>
    </xdr:sp>
    <xdr:clientData/>
  </xdr:oneCellAnchor>
  <xdr:oneCellAnchor>
    <xdr:from>
      <xdr:col>7</xdr:col>
      <xdr:colOff>76200</xdr:colOff>
      <xdr:row>72</xdr:row>
      <xdr:rowOff>76200</xdr:rowOff>
    </xdr:from>
    <xdr:ext cx="238125" cy="685800"/>
    <xdr:sp>
      <xdr:nvSpPr>
        <xdr:cNvPr id="2" name="TextBox 2"/>
        <xdr:cNvSpPr txBox="1">
          <a:spLocks noChangeArrowheads="1"/>
        </xdr:cNvSpPr>
      </xdr:nvSpPr>
      <xdr:spPr>
        <a:xfrm>
          <a:off x="2438400" y="13868400"/>
          <a:ext cx="238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川村彩夏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19050</xdr:rowOff>
    </xdr:to>
    <xdr:sp>
      <xdr:nvSpPr>
        <xdr:cNvPr id="1" name="CustomShape 1"/>
        <xdr:cNvSpPr>
          <a:spLocks/>
        </xdr:cNvSpPr>
      </xdr:nvSpPr>
      <xdr:spPr>
        <a:xfrm>
          <a:off x="6210300" y="12887325"/>
          <a:ext cx="76200" cy="190500"/>
        </a:xfrm>
        <a:custGeom>
          <a:pathLst>
            <a:path h="20574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19050</xdr:rowOff>
    </xdr:to>
    <xdr:sp>
      <xdr:nvSpPr>
        <xdr:cNvPr id="2" name="CustomShape 1"/>
        <xdr:cNvSpPr>
          <a:spLocks/>
        </xdr:cNvSpPr>
      </xdr:nvSpPr>
      <xdr:spPr>
        <a:xfrm>
          <a:off x="6210300" y="12887325"/>
          <a:ext cx="76200" cy="190500"/>
        </a:xfrm>
        <a:custGeom>
          <a:pathLst>
            <a:path h="20574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38100</xdr:rowOff>
    </xdr:to>
    <xdr:sp>
      <xdr:nvSpPr>
        <xdr:cNvPr id="3" name="CustomShape 1"/>
        <xdr:cNvSpPr>
          <a:spLocks/>
        </xdr:cNvSpPr>
      </xdr:nvSpPr>
      <xdr:spPr>
        <a:xfrm>
          <a:off x="6210300" y="12887325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19050</xdr:rowOff>
    </xdr:to>
    <xdr:sp>
      <xdr:nvSpPr>
        <xdr:cNvPr id="4" name="CustomShape 1"/>
        <xdr:cNvSpPr>
          <a:spLocks/>
        </xdr:cNvSpPr>
      </xdr:nvSpPr>
      <xdr:spPr>
        <a:xfrm>
          <a:off x="6210300" y="12887325"/>
          <a:ext cx="76200" cy="190500"/>
        </a:xfrm>
        <a:custGeom>
          <a:pathLst>
            <a:path h="20574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38100</xdr:rowOff>
    </xdr:to>
    <xdr:sp>
      <xdr:nvSpPr>
        <xdr:cNvPr id="5" name="CustomShape 1"/>
        <xdr:cNvSpPr>
          <a:spLocks/>
        </xdr:cNvSpPr>
      </xdr:nvSpPr>
      <xdr:spPr>
        <a:xfrm>
          <a:off x="6210300" y="12887325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38100</xdr:rowOff>
    </xdr:to>
    <xdr:sp>
      <xdr:nvSpPr>
        <xdr:cNvPr id="6" name="CustomShape 1"/>
        <xdr:cNvSpPr>
          <a:spLocks/>
        </xdr:cNvSpPr>
      </xdr:nvSpPr>
      <xdr:spPr>
        <a:xfrm>
          <a:off x="6210300" y="12887325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38100</xdr:rowOff>
    </xdr:to>
    <xdr:sp>
      <xdr:nvSpPr>
        <xdr:cNvPr id="7" name="CustomShape 1"/>
        <xdr:cNvSpPr>
          <a:spLocks/>
        </xdr:cNvSpPr>
      </xdr:nvSpPr>
      <xdr:spPr>
        <a:xfrm>
          <a:off x="6210300" y="12887325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38100</xdr:rowOff>
    </xdr:to>
    <xdr:sp>
      <xdr:nvSpPr>
        <xdr:cNvPr id="8" name="CustomShape 1"/>
        <xdr:cNvSpPr>
          <a:spLocks/>
        </xdr:cNvSpPr>
      </xdr:nvSpPr>
      <xdr:spPr>
        <a:xfrm>
          <a:off x="6210300" y="12887325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38100</xdr:rowOff>
    </xdr:to>
    <xdr:sp>
      <xdr:nvSpPr>
        <xdr:cNvPr id="9" name="CustomShape 1"/>
        <xdr:cNvSpPr>
          <a:spLocks/>
        </xdr:cNvSpPr>
      </xdr:nvSpPr>
      <xdr:spPr>
        <a:xfrm>
          <a:off x="6210300" y="12887325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19050</xdr:rowOff>
    </xdr:to>
    <xdr:sp>
      <xdr:nvSpPr>
        <xdr:cNvPr id="10" name="CustomShape 1"/>
        <xdr:cNvSpPr>
          <a:spLocks/>
        </xdr:cNvSpPr>
      </xdr:nvSpPr>
      <xdr:spPr>
        <a:xfrm>
          <a:off x="6210300" y="12887325"/>
          <a:ext cx="76200" cy="190500"/>
        </a:xfrm>
        <a:custGeom>
          <a:pathLst>
            <a:path h="20574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38100</xdr:rowOff>
    </xdr:to>
    <xdr:sp>
      <xdr:nvSpPr>
        <xdr:cNvPr id="11" name="CustomShape 1"/>
        <xdr:cNvSpPr>
          <a:spLocks/>
        </xdr:cNvSpPr>
      </xdr:nvSpPr>
      <xdr:spPr>
        <a:xfrm>
          <a:off x="6210300" y="12887325"/>
          <a:ext cx="76200" cy="209550"/>
        </a:xfrm>
        <a:custGeom>
          <a:pathLst>
            <a:path h="22098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70</xdr:row>
      <xdr:rowOff>0</xdr:rowOff>
    </xdr:from>
    <xdr:to>
      <xdr:col>26</xdr:col>
      <xdr:colOff>76200</xdr:colOff>
      <xdr:row>71</xdr:row>
      <xdr:rowOff>19050</xdr:rowOff>
    </xdr:to>
    <xdr:sp>
      <xdr:nvSpPr>
        <xdr:cNvPr id="12" name="CustomShape 1"/>
        <xdr:cNvSpPr>
          <a:spLocks/>
        </xdr:cNvSpPr>
      </xdr:nvSpPr>
      <xdr:spPr>
        <a:xfrm>
          <a:off x="6210300" y="12887325"/>
          <a:ext cx="76200" cy="190500"/>
        </a:xfrm>
        <a:custGeom>
          <a:pathLst>
            <a:path h="205740" w="6858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9525</xdr:colOff>
      <xdr:row>33</xdr:row>
      <xdr:rowOff>57150</xdr:rowOff>
    </xdr:from>
    <xdr:ext cx="381000" cy="685800"/>
    <xdr:sp>
      <xdr:nvSpPr>
        <xdr:cNvPr id="13" name="TextBox 37"/>
        <xdr:cNvSpPr txBox="1">
          <a:spLocks noChangeArrowheads="1"/>
        </xdr:cNvSpPr>
      </xdr:nvSpPr>
      <xdr:spPr>
        <a:xfrm>
          <a:off x="2419350" y="6219825"/>
          <a:ext cx="3810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山中彰恭
伊藤幸啓</a:t>
          </a:r>
        </a:p>
      </xdr:txBody>
    </xdr:sp>
    <xdr:clientData/>
  </xdr:oneCellAnchor>
  <xdr:oneCellAnchor>
    <xdr:from>
      <xdr:col>7</xdr:col>
      <xdr:colOff>0</xdr:colOff>
      <xdr:row>24</xdr:row>
      <xdr:rowOff>85725</xdr:rowOff>
    </xdr:from>
    <xdr:ext cx="381000" cy="847725"/>
    <xdr:sp>
      <xdr:nvSpPr>
        <xdr:cNvPr id="14" name="TextBox 38"/>
        <xdr:cNvSpPr txBox="1">
          <a:spLocks noChangeArrowheads="1"/>
        </xdr:cNvSpPr>
      </xdr:nvSpPr>
      <xdr:spPr>
        <a:xfrm>
          <a:off x="2409825" y="4695825"/>
          <a:ext cx="3810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佐々木圭都
田坂　颯汰</a:t>
          </a:r>
        </a:p>
      </xdr:txBody>
    </xdr:sp>
    <xdr:clientData/>
  </xdr:oneCellAnchor>
  <xdr:oneCellAnchor>
    <xdr:from>
      <xdr:col>7</xdr:col>
      <xdr:colOff>0</xdr:colOff>
      <xdr:row>40</xdr:row>
      <xdr:rowOff>66675</xdr:rowOff>
    </xdr:from>
    <xdr:ext cx="381000" cy="685800"/>
    <xdr:sp>
      <xdr:nvSpPr>
        <xdr:cNvPr id="15" name="TextBox 39"/>
        <xdr:cNvSpPr txBox="1">
          <a:spLocks noChangeArrowheads="1"/>
        </xdr:cNvSpPr>
      </xdr:nvSpPr>
      <xdr:spPr>
        <a:xfrm>
          <a:off x="2409825" y="7439025"/>
          <a:ext cx="3810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井上大獅
脇山　響</a:t>
          </a:r>
        </a:p>
      </xdr:txBody>
    </xdr:sp>
    <xdr:clientData/>
  </xdr:oneCellAnchor>
  <xdr:oneCellAnchor>
    <xdr:from>
      <xdr:col>7</xdr:col>
      <xdr:colOff>0</xdr:colOff>
      <xdr:row>94</xdr:row>
      <xdr:rowOff>66675</xdr:rowOff>
    </xdr:from>
    <xdr:ext cx="381000" cy="685800"/>
    <xdr:sp>
      <xdr:nvSpPr>
        <xdr:cNvPr id="16" name="TextBox 40"/>
        <xdr:cNvSpPr txBox="1">
          <a:spLocks noChangeArrowheads="1"/>
        </xdr:cNvSpPr>
      </xdr:nvSpPr>
      <xdr:spPr>
        <a:xfrm>
          <a:off x="2409825" y="17564100"/>
          <a:ext cx="3810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中田明里
山中咲嬉</a:t>
          </a:r>
        </a:p>
      </xdr:txBody>
    </xdr:sp>
    <xdr:clientData/>
  </xdr:oneCellAnchor>
  <xdr:oneCellAnchor>
    <xdr:from>
      <xdr:col>7</xdr:col>
      <xdr:colOff>0</xdr:colOff>
      <xdr:row>102</xdr:row>
      <xdr:rowOff>66675</xdr:rowOff>
    </xdr:from>
    <xdr:ext cx="381000" cy="685800"/>
    <xdr:sp>
      <xdr:nvSpPr>
        <xdr:cNvPr id="17" name="TextBox 41"/>
        <xdr:cNvSpPr txBox="1">
          <a:spLocks noChangeArrowheads="1"/>
        </xdr:cNvSpPr>
      </xdr:nvSpPr>
      <xdr:spPr>
        <a:xfrm>
          <a:off x="2409825" y="18945225"/>
          <a:ext cx="3810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林田咲希
河端咲和</a:t>
          </a:r>
        </a:p>
      </xdr:txBody>
    </xdr:sp>
    <xdr:clientData/>
  </xdr:oneCellAnchor>
  <xdr:oneCellAnchor>
    <xdr:from>
      <xdr:col>7</xdr:col>
      <xdr:colOff>0</xdr:colOff>
      <xdr:row>110</xdr:row>
      <xdr:rowOff>47625</xdr:rowOff>
    </xdr:from>
    <xdr:ext cx="381000" cy="685800"/>
    <xdr:sp>
      <xdr:nvSpPr>
        <xdr:cNvPr id="18" name="TextBox 42"/>
        <xdr:cNvSpPr txBox="1">
          <a:spLocks noChangeArrowheads="1"/>
        </xdr:cNvSpPr>
      </xdr:nvSpPr>
      <xdr:spPr>
        <a:xfrm>
          <a:off x="2409825" y="20307300"/>
          <a:ext cx="3810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内田陽毬
鈴木葉月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  <col min="9" max="9" width="11.00390625" style="0" customWidth="1"/>
  </cols>
  <sheetData>
    <row r="6" ht="49.5">
      <c r="B6" s="1" t="s">
        <v>0</v>
      </c>
    </row>
    <row r="8" ht="49.5">
      <c r="B8" s="1" t="s">
        <v>1</v>
      </c>
    </row>
    <row r="38" spans="2:4" ht="18">
      <c r="B38" s="2" t="s">
        <v>2</v>
      </c>
      <c r="C38" s="2" t="s">
        <v>3</v>
      </c>
      <c r="D38" s="2"/>
    </row>
    <row r="39" spans="2:4" ht="18">
      <c r="B39" s="2"/>
      <c r="C39" s="2"/>
      <c r="D39" s="2"/>
    </row>
    <row r="40" spans="2:4" ht="18">
      <c r="B40" s="2" t="s">
        <v>4</v>
      </c>
      <c r="C40" s="2" t="s">
        <v>5</v>
      </c>
      <c r="D40" s="2"/>
    </row>
    <row r="41" spans="2:4" ht="18">
      <c r="B41" s="2"/>
      <c r="C41" s="2"/>
      <c r="D41" s="2"/>
    </row>
    <row r="42" spans="2:4" ht="18">
      <c r="B42" s="2" t="s">
        <v>6</v>
      </c>
      <c r="C42" s="2" t="s">
        <v>7</v>
      </c>
      <c r="D42" s="2"/>
    </row>
    <row r="43" spans="2:4" ht="18">
      <c r="B43" s="2"/>
      <c r="C43" s="2"/>
      <c r="D43" s="2"/>
    </row>
    <row r="44" spans="2:4" ht="18">
      <c r="B44" s="2" t="s">
        <v>8</v>
      </c>
      <c r="C44" s="2" t="s">
        <v>9</v>
      </c>
      <c r="D44" s="2"/>
    </row>
    <row r="45" spans="2:4" ht="18">
      <c r="B45" s="2"/>
      <c r="C45" s="2"/>
      <c r="D45" s="2"/>
    </row>
    <row r="46" spans="2:4" ht="18">
      <c r="B46" s="2"/>
      <c r="C46" s="2" t="s">
        <v>10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AQ135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7.625" style="0" customWidth="1"/>
    <col min="3" max="3" width="10.625" style="0" customWidth="1"/>
    <col min="4" max="33" width="2.625" style="0" customWidth="1"/>
    <col min="34" max="43" width="3.625" style="0" customWidth="1"/>
  </cols>
  <sheetData>
    <row r="2" spans="2:18" s="12" customFormat="1" ht="21">
      <c r="B2" s="81" t="s">
        <v>11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4"/>
    </row>
    <row r="4" spans="2:43" ht="15" customHeight="1">
      <c r="B4" s="82"/>
      <c r="C4" s="83"/>
      <c r="D4" s="78" t="s">
        <v>138</v>
      </c>
      <c r="E4" s="79"/>
      <c r="F4" s="79"/>
      <c r="G4" s="79"/>
      <c r="H4" s="80"/>
      <c r="I4" s="78" t="s">
        <v>139</v>
      </c>
      <c r="J4" s="79"/>
      <c r="K4" s="79"/>
      <c r="L4" s="79"/>
      <c r="M4" s="80"/>
      <c r="N4" s="78" t="s">
        <v>140</v>
      </c>
      <c r="O4" s="79"/>
      <c r="P4" s="79"/>
      <c r="Q4" s="79"/>
      <c r="R4" s="80"/>
      <c r="S4" s="78" t="s">
        <v>141</v>
      </c>
      <c r="T4" s="79"/>
      <c r="U4" s="79"/>
      <c r="V4" s="79"/>
      <c r="W4" s="80"/>
      <c r="X4" s="78" t="s">
        <v>142</v>
      </c>
      <c r="Y4" s="79"/>
      <c r="Z4" s="79"/>
      <c r="AA4" s="79"/>
      <c r="AB4" s="80"/>
      <c r="AC4" s="78" t="s">
        <v>62</v>
      </c>
      <c r="AD4" s="79"/>
      <c r="AE4" s="80"/>
      <c r="AF4" s="78" t="s">
        <v>63</v>
      </c>
      <c r="AG4" s="80"/>
      <c r="AI4" s="62"/>
      <c r="AJ4" s="62"/>
      <c r="AK4" s="62"/>
      <c r="AL4" s="62"/>
      <c r="AM4" s="62"/>
      <c r="AN4" s="62"/>
      <c r="AO4" s="62"/>
      <c r="AP4" s="62"/>
      <c r="AQ4" s="62"/>
    </row>
    <row r="5" spans="2:43" ht="15" customHeight="1">
      <c r="B5" s="74" t="s">
        <v>127</v>
      </c>
      <c r="C5" s="77" t="s">
        <v>133</v>
      </c>
      <c r="D5" s="102"/>
      <c r="E5" s="103"/>
      <c r="F5" s="103"/>
      <c r="G5" s="103"/>
      <c r="H5" s="104"/>
      <c r="I5" s="16" t="str">
        <f>IF(I6="","",IF(I6&gt;M6,"○","×"))</f>
        <v>○</v>
      </c>
      <c r="J5" s="17">
        <v>21</v>
      </c>
      <c r="K5" s="18" t="s">
        <v>64</v>
      </c>
      <c r="L5" s="17">
        <v>0</v>
      </c>
      <c r="M5" s="19"/>
      <c r="N5" s="16" t="str">
        <f>IF(N6="","",IF(N6&gt;R6,"○","×"))</f>
        <v>○</v>
      </c>
      <c r="O5" s="17">
        <v>21</v>
      </c>
      <c r="P5" s="18" t="s">
        <v>64</v>
      </c>
      <c r="Q5" s="17">
        <v>7</v>
      </c>
      <c r="R5" s="19"/>
      <c r="S5" s="16" t="str">
        <f>IF(S6="","",IF(S6&gt;W6,"○","×"))</f>
        <v>○</v>
      </c>
      <c r="T5" s="17">
        <v>21</v>
      </c>
      <c r="U5" s="18" t="s">
        <v>65</v>
      </c>
      <c r="V5" s="17">
        <v>8</v>
      </c>
      <c r="W5" s="19"/>
      <c r="X5" s="16" t="str">
        <f>IF(X6="","",IF(X6&gt;AB6,"○","×"))</f>
        <v>○</v>
      </c>
      <c r="Y5" s="17">
        <v>21</v>
      </c>
      <c r="Z5" s="18" t="s">
        <v>65</v>
      </c>
      <c r="AA5" s="17">
        <v>4</v>
      </c>
      <c r="AB5" s="19"/>
      <c r="AC5" s="87">
        <f>IF(I5="","",COUNTIF(I5:AB5,"○"))</f>
        <v>4</v>
      </c>
      <c r="AD5" s="99" t="s">
        <v>66</v>
      </c>
      <c r="AE5" s="84">
        <f>IF(I5="","",COUNTIF(I5:AB5,"×"))</f>
        <v>0</v>
      </c>
      <c r="AF5" s="87">
        <f>IF(AI6="","",RANK(AI6,AI5:AI19))</f>
        <v>1</v>
      </c>
      <c r="AG5" s="84"/>
      <c r="AI5" s="62"/>
      <c r="AJ5" s="62">
        <f>IF(J5="","",IF(J5&gt;L5,1,0))</f>
        <v>1</v>
      </c>
      <c r="AK5" s="62">
        <f>IF(J5="","",IF(J5&lt;L5,1,0))</f>
        <v>0</v>
      </c>
      <c r="AL5" s="62">
        <f>IF(O5="","",IF(O5&gt;Q5,1,0))</f>
        <v>1</v>
      </c>
      <c r="AM5" s="62">
        <f>IF(O5="","",IF(O5&lt;Q5,1,0))</f>
        <v>0</v>
      </c>
      <c r="AN5" s="62">
        <f>IF(T5="","",IF(T5&gt;V5,1,0))</f>
        <v>1</v>
      </c>
      <c r="AO5" s="62">
        <f>IF(T5="","",IF(T5&lt;V5,1,0))</f>
        <v>0</v>
      </c>
      <c r="AP5" s="62">
        <f>IF(Y5="","",IF(Y5&gt;AA5,1,0))</f>
        <v>1</v>
      </c>
      <c r="AQ5" s="62">
        <f>IF(Y5="","",IF(Y5&lt;AA5,1,0))</f>
        <v>0</v>
      </c>
    </row>
    <row r="6" spans="2:43" ht="15" customHeight="1">
      <c r="B6" s="75"/>
      <c r="C6" s="71"/>
      <c r="D6" s="105"/>
      <c r="E6" s="106"/>
      <c r="F6" s="106"/>
      <c r="G6" s="106"/>
      <c r="H6" s="107"/>
      <c r="I6" s="90">
        <f>IF(J5="","",SUM(AJ5:AJ7))</f>
        <v>2</v>
      </c>
      <c r="J6" s="20">
        <v>21</v>
      </c>
      <c r="K6" s="18" t="s">
        <v>67</v>
      </c>
      <c r="L6" s="20">
        <v>6</v>
      </c>
      <c r="M6" s="72">
        <f>IF(J5="","",SUM(AK5:AK7))</f>
        <v>0</v>
      </c>
      <c r="N6" s="90">
        <f>IF(O5="","",SUM(AL5:AL7))</f>
        <v>2</v>
      </c>
      <c r="O6" s="20">
        <v>21</v>
      </c>
      <c r="P6" s="18" t="s">
        <v>64</v>
      </c>
      <c r="Q6" s="20">
        <v>7</v>
      </c>
      <c r="R6" s="72">
        <f>IF(O5="","",SUM(AM5:AM7))</f>
        <v>0</v>
      </c>
      <c r="S6" s="90">
        <f>IF(T5="","",SUM(AN5:AN7))</f>
        <v>2</v>
      </c>
      <c r="T6" s="20">
        <v>21</v>
      </c>
      <c r="U6" s="18" t="s">
        <v>64</v>
      </c>
      <c r="V6" s="20">
        <v>7</v>
      </c>
      <c r="W6" s="72">
        <f>IF(T5="","",SUM(AO5:AO7))</f>
        <v>0</v>
      </c>
      <c r="X6" s="90">
        <f>IF(Y5="","",SUM(AP5:AP7))</f>
        <v>2</v>
      </c>
      <c r="Y6" s="20">
        <v>21</v>
      </c>
      <c r="Z6" s="18" t="s">
        <v>67</v>
      </c>
      <c r="AA6" s="20">
        <v>10</v>
      </c>
      <c r="AB6" s="72">
        <f>IF(Y5="","",SUM(AQ5:AQ7))</f>
        <v>0</v>
      </c>
      <c r="AC6" s="88"/>
      <c r="AD6" s="100"/>
      <c r="AE6" s="85"/>
      <c r="AF6" s="88"/>
      <c r="AG6" s="85"/>
      <c r="AI6" s="63">
        <f>IF(AC5="","",AC5*1000+(S6+I6+N6+X6)*100+((S6+I6+N6+X6)-(W6+M6+R6+AB6))*10+((SUM(T5:T7)+SUM(J5:J7)+SUM(O5:O7)+SUM(Y5:Y7))-(SUM(V5:V7)+SUM(L5:L7)+SUM(Q5:Q7)+SUM(AA5:AA7))))</f>
        <v>4999</v>
      </c>
      <c r="AJ6" s="62">
        <f>IF(J6="","",IF(J6&gt;L6,1,0))</f>
        <v>1</v>
      </c>
      <c r="AK6" s="62">
        <f>IF(J6="","",IF(J6&lt;L6,1,0))</f>
        <v>0</v>
      </c>
      <c r="AL6" s="62">
        <f>IF(O6="","",IF(O6&gt;Q6,1,0))</f>
        <v>1</v>
      </c>
      <c r="AM6" s="62">
        <f>IF(O6="","",IF(O6&lt;Q6,1,0))</f>
        <v>0</v>
      </c>
      <c r="AN6" s="62">
        <f>IF(T6="","",IF(T6&gt;V6,1,0))</f>
        <v>1</v>
      </c>
      <c r="AO6" s="62">
        <f>IF(T6="","",IF(T6&lt;V6,1,0))</f>
        <v>0</v>
      </c>
      <c r="AP6" s="62">
        <f>IF(Y6="","",IF(Y6&gt;AA6,1,0))</f>
        <v>1</v>
      </c>
      <c r="AQ6" s="62">
        <f>IF(Y6="","",IF(Y6&lt;AA6,1,0))</f>
        <v>0</v>
      </c>
    </row>
    <row r="7" spans="2:43" ht="15" customHeight="1">
      <c r="B7" s="76"/>
      <c r="C7" s="68"/>
      <c r="D7" s="108"/>
      <c r="E7" s="109"/>
      <c r="F7" s="109"/>
      <c r="G7" s="109"/>
      <c r="H7" s="110"/>
      <c r="I7" s="91"/>
      <c r="J7" s="24"/>
      <c r="K7" s="18" t="s">
        <v>68</v>
      </c>
      <c r="L7" s="24"/>
      <c r="M7" s="73"/>
      <c r="N7" s="91"/>
      <c r="O7" s="24"/>
      <c r="P7" s="25" t="s">
        <v>68</v>
      </c>
      <c r="Q7" s="24"/>
      <c r="R7" s="73"/>
      <c r="S7" s="91"/>
      <c r="T7" s="24"/>
      <c r="U7" s="18" t="s">
        <v>68</v>
      </c>
      <c r="V7" s="24"/>
      <c r="W7" s="73"/>
      <c r="X7" s="91"/>
      <c r="Y7" s="24"/>
      <c r="Z7" s="18" t="s">
        <v>68</v>
      </c>
      <c r="AA7" s="24"/>
      <c r="AB7" s="73"/>
      <c r="AC7" s="89"/>
      <c r="AD7" s="101"/>
      <c r="AE7" s="86"/>
      <c r="AF7" s="89"/>
      <c r="AG7" s="86"/>
      <c r="AI7" s="62"/>
      <c r="AJ7" s="62">
        <f>IF(J7="","",IF(J7&gt;L7,1,0))</f>
      </c>
      <c r="AK7" s="62">
        <f>IF(J7="","",IF(J7&lt;L7,1,0))</f>
      </c>
      <c r="AL7" s="62">
        <f>IF(O7="","",IF(O7&gt;Q7,1,0))</f>
      </c>
      <c r="AM7" s="62">
        <f>IF(O7="","",IF(O7&lt;Q7,1,0))</f>
      </c>
      <c r="AN7" s="62">
        <f>IF(T7="","",IF(T7&gt;V7,1,0))</f>
      </c>
      <c r="AO7" s="62">
        <f>IF(T7="","",IF(T7&lt;V7,1,0))</f>
      </c>
      <c r="AP7" s="62">
        <f>IF(Y7="","",IF(Y7&gt;AA7,1,0))</f>
      </c>
      <c r="AQ7" s="62">
        <f>IF(Y7="","",IF(Y7&lt;AA7,1,0))</f>
      </c>
    </row>
    <row r="8" spans="2:43" ht="15" customHeight="1">
      <c r="B8" s="74" t="s">
        <v>129</v>
      </c>
      <c r="C8" s="77" t="s">
        <v>134</v>
      </c>
      <c r="D8" s="26" t="str">
        <f>IF(D9="","",IF(D9&gt;H9,"○","×"))</f>
        <v>×</v>
      </c>
      <c r="E8" s="22">
        <f>IF(L5="","",L5)</f>
        <v>0</v>
      </c>
      <c r="F8" s="18" t="s">
        <v>64</v>
      </c>
      <c r="G8" s="22">
        <f>IF(J5="","",J5)</f>
        <v>21</v>
      </c>
      <c r="H8" s="27"/>
      <c r="I8" s="69"/>
      <c r="J8" s="70"/>
      <c r="K8" s="70"/>
      <c r="L8" s="70"/>
      <c r="M8" s="92"/>
      <c r="N8" s="26" t="str">
        <f>IF(N9="","",IF(N9&gt;R9,"○","×"))</f>
        <v>×</v>
      </c>
      <c r="O8" s="20">
        <v>11</v>
      </c>
      <c r="P8" s="18" t="s">
        <v>68</v>
      </c>
      <c r="Q8" s="20">
        <v>21</v>
      </c>
      <c r="R8" s="27"/>
      <c r="S8" s="26" t="str">
        <f>IF(S9="","",IF(S9&gt;W9,"○","×"))</f>
        <v>×</v>
      </c>
      <c r="T8" s="20">
        <v>13</v>
      </c>
      <c r="U8" s="28" t="s">
        <v>68</v>
      </c>
      <c r="V8" s="20">
        <v>21</v>
      </c>
      <c r="W8" s="27"/>
      <c r="X8" s="26" t="str">
        <f>IF(X9="","",IF(X9&gt;AB9,"○","×"))</f>
        <v>×</v>
      </c>
      <c r="Y8" s="20">
        <v>8</v>
      </c>
      <c r="Z8" s="28" t="s">
        <v>68</v>
      </c>
      <c r="AA8" s="20">
        <v>21</v>
      </c>
      <c r="AB8" s="27"/>
      <c r="AC8" s="87">
        <f>IF(D8="","",COUNTIF(D8:AB10,"○"))</f>
        <v>0</v>
      </c>
      <c r="AD8" s="99" t="s">
        <v>66</v>
      </c>
      <c r="AE8" s="84">
        <f>IF(D8="","",COUNTIF(D8:AB10,"×"))</f>
        <v>4</v>
      </c>
      <c r="AF8" s="87">
        <f>IF(AI9="","",RANK(AI9,AI5:AI19))</f>
        <v>5</v>
      </c>
      <c r="AG8" s="84"/>
      <c r="AI8" s="62"/>
      <c r="AJ8" s="62">
        <f>IF(O8="","",IF(O8&gt;Q8,1,0))</f>
        <v>0</v>
      </c>
      <c r="AK8" s="62">
        <f>IF(O8="","",IF(O8&lt;Q8,1,0))</f>
        <v>1</v>
      </c>
      <c r="AL8" s="62">
        <f>IF(T8="","",IF(T8&gt;V8,1,0))</f>
        <v>0</v>
      </c>
      <c r="AM8" s="62">
        <f>IF(T8="","",IF(T8&lt;V8,1,0))</f>
        <v>1</v>
      </c>
      <c r="AN8" s="62">
        <f>IF(Y8="","",IF(Y8&gt;AA8,1,0))</f>
        <v>0</v>
      </c>
      <c r="AO8" s="62">
        <f>IF(Y8="","",IF(Y8&lt;AA8,1,0))</f>
        <v>1</v>
      </c>
      <c r="AP8" s="62"/>
      <c r="AQ8" s="62"/>
    </row>
    <row r="9" spans="2:43" ht="15" customHeight="1">
      <c r="B9" s="75"/>
      <c r="C9" s="71"/>
      <c r="D9" s="111">
        <f>M6</f>
        <v>0</v>
      </c>
      <c r="E9" s="22">
        <f>IF(L6="","",L6)</f>
        <v>6</v>
      </c>
      <c r="F9" s="18" t="s">
        <v>68</v>
      </c>
      <c r="G9" s="22">
        <f>IF(J6="","",J6)</f>
        <v>21</v>
      </c>
      <c r="H9" s="72">
        <f>I6</f>
        <v>2</v>
      </c>
      <c r="I9" s="93"/>
      <c r="J9" s="94"/>
      <c r="K9" s="94"/>
      <c r="L9" s="94"/>
      <c r="M9" s="95"/>
      <c r="N9" s="90">
        <f>IF(O8="","",SUM(AJ8:AJ10))</f>
        <v>0</v>
      </c>
      <c r="O9" s="20">
        <v>6</v>
      </c>
      <c r="P9" s="18" t="s">
        <v>67</v>
      </c>
      <c r="Q9" s="20">
        <v>21</v>
      </c>
      <c r="R9" s="72">
        <f>IF(O8="","",SUM(AK8:AK10))</f>
        <v>2</v>
      </c>
      <c r="S9" s="90">
        <f>IF(T8="","",SUM(AL8:AL10))</f>
        <v>1</v>
      </c>
      <c r="T9" s="20">
        <v>21</v>
      </c>
      <c r="U9" s="18" t="s">
        <v>67</v>
      </c>
      <c r="V9" s="20">
        <v>19</v>
      </c>
      <c r="W9" s="72">
        <f>IF(T8="","",SUM(AM8:AM10))</f>
        <v>2</v>
      </c>
      <c r="X9" s="90">
        <f>IF(Y8="","",SUM(AN8:AN10))</f>
        <v>0</v>
      </c>
      <c r="Y9" s="20">
        <v>20</v>
      </c>
      <c r="Z9" s="18" t="s">
        <v>67</v>
      </c>
      <c r="AA9" s="20">
        <v>22</v>
      </c>
      <c r="AB9" s="72">
        <f>IF(Y8="","",SUM(AO8:AO10))</f>
        <v>2</v>
      </c>
      <c r="AC9" s="88"/>
      <c r="AD9" s="100"/>
      <c r="AE9" s="85"/>
      <c r="AF9" s="88"/>
      <c r="AG9" s="85"/>
      <c r="AI9" s="63">
        <f>IF(AC8="","",AC8*1000+(D9+S9+N9+X9)*100+((D9+S9+N9+X9)-(H9+W9+R9+AB9))*10+((SUM(E8:E10)+SUM(T8:T10)+SUM(O8:O10)+SUM(Y8:Y10)))-(SUM(G8:G10)+SUM(V8:V10)+SUM(Q8:Q10)+SUM(AA8:AA10)))</f>
        <v>-61</v>
      </c>
      <c r="AJ9" s="62">
        <f>IF(O9="","",IF(O9&gt;Q9,1,0))</f>
        <v>0</v>
      </c>
      <c r="AK9" s="62">
        <f>IF(O9="","",IF(O9&lt;Q9,1,0))</f>
        <v>1</v>
      </c>
      <c r="AL9" s="62">
        <f>IF(T9="","",IF(T9&gt;V9,1,0))</f>
        <v>1</v>
      </c>
      <c r="AM9" s="62">
        <f>IF(T9="","",IF(T9&lt;V9,1,0))</f>
        <v>0</v>
      </c>
      <c r="AN9" s="62">
        <f>IF(Y9="","",IF(Y9&gt;AA9,1,0))</f>
        <v>0</v>
      </c>
      <c r="AO9" s="62">
        <f>IF(Y9="","",IF(Y9&lt;AA9,1,0))</f>
        <v>1</v>
      </c>
      <c r="AP9" s="62"/>
      <c r="AQ9" s="62"/>
    </row>
    <row r="10" spans="2:43" ht="15" customHeight="1">
      <c r="B10" s="76"/>
      <c r="C10" s="68"/>
      <c r="D10" s="112"/>
      <c r="E10" s="22">
        <f>IF(L7="","",L7)</f>
      </c>
      <c r="F10" s="18" t="s">
        <v>64</v>
      </c>
      <c r="G10" s="22">
        <f>IF(J7="","",J7)</f>
      </c>
      <c r="H10" s="73"/>
      <c r="I10" s="96"/>
      <c r="J10" s="97"/>
      <c r="K10" s="97"/>
      <c r="L10" s="97"/>
      <c r="M10" s="98"/>
      <c r="N10" s="91"/>
      <c r="O10" s="24"/>
      <c r="P10" s="18" t="s">
        <v>64</v>
      </c>
      <c r="Q10" s="24"/>
      <c r="R10" s="73"/>
      <c r="S10" s="91"/>
      <c r="T10" s="24">
        <v>12</v>
      </c>
      <c r="U10" s="18" t="s">
        <v>64</v>
      </c>
      <c r="V10" s="24">
        <v>21</v>
      </c>
      <c r="W10" s="73"/>
      <c r="X10" s="91"/>
      <c r="Y10" s="24"/>
      <c r="Z10" s="18" t="s">
        <v>64</v>
      </c>
      <c r="AA10" s="24"/>
      <c r="AB10" s="73"/>
      <c r="AC10" s="89"/>
      <c r="AD10" s="101"/>
      <c r="AE10" s="86"/>
      <c r="AF10" s="89"/>
      <c r="AG10" s="86"/>
      <c r="AI10" s="62"/>
      <c r="AJ10" s="62">
        <f>IF(O10="","",IF(O10&gt;Q10,1,0))</f>
      </c>
      <c r="AK10" s="62">
        <f>IF(O10="","",IF(O10&lt;Q10,1,0))</f>
      </c>
      <c r="AL10" s="62">
        <f>IF(T10="","",IF(T10&gt;V10,1,0))</f>
        <v>0</v>
      </c>
      <c r="AM10" s="62">
        <f>IF(T10="","",IF(T10&lt;V10,1,0))</f>
        <v>1</v>
      </c>
      <c r="AN10" s="62">
        <f>IF(Y10="","",IF(Y10&gt;AA10,1,0))</f>
      </c>
      <c r="AO10" s="62">
        <f>IF(Y10="","",IF(Y10&lt;AA10,1,0))</f>
      </c>
      <c r="AP10" s="62"/>
      <c r="AQ10" s="62"/>
    </row>
    <row r="11" spans="2:43" ht="15" customHeight="1">
      <c r="B11" s="74" t="s">
        <v>130</v>
      </c>
      <c r="C11" s="77" t="s">
        <v>135</v>
      </c>
      <c r="D11" s="26" t="str">
        <f>IF(D12="","",IF(D12&gt;H12,"○","×"))</f>
        <v>×</v>
      </c>
      <c r="E11" s="21">
        <f>IF(Q5="","",Q5)</f>
        <v>7</v>
      </c>
      <c r="F11" s="28" t="s">
        <v>69</v>
      </c>
      <c r="G11" s="21">
        <f>IF(O5="","",O5)</f>
        <v>21</v>
      </c>
      <c r="H11" s="27"/>
      <c r="I11" s="26" t="str">
        <f>IF(I12="","",IF(I12&gt;M12,"○","×"))</f>
        <v>○</v>
      </c>
      <c r="J11" s="20">
        <f>IF(Q8="","",Q8)</f>
        <v>21</v>
      </c>
      <c r="K11" s="18" t="s">
        <v>70</v>
      </c>
      <c r="L11" s="20">
        <f>IF(O8="","",O8)</f>
        <v>11</v>
      </c>
      <c r="M11" s="27"/>
      <c r="N11" s="69"/>
      <c r="O11" s="70"/>
      <c r="P11" s="70"/>
      <c r="Q11" s="70"/>
      <c r="R11" s="92"/>
      <c r="S11" s="26" t="str">
        <f>IF(S12="","",IF(S12&gt;W12,"○","×"))</f>
        <v>×</v>
      </c>
      <c r="T11" s="20">
        <v>9</v>
      </c>
      <c r="U11" s="28" t="s">
        <v>68</v>
      </c>
      <c r="V11" s="20">
        <v>21</v>
      </c>
      <c r="W11" s="27"/>
      <c r="X11" s="26" t="str">
        <f>IF(X12="","",IF(X12&gt;AB12,"○","×"))</f>
        <v>○</v>
      </c>
      <c r="Y11" s="20">
        <v>21</v>
      </c>
      <c r="Z11" s="28" t="s">
        <v>68</v>
      </c>
      <c r="AA11" s="20">
        <v>17</v>
      </c>
      <c r="AB11" s="27"/>
      <c r="AC11" s="87">
        <f>IF(D11="","",COUNTIF(D11:AB13,"○"))</f>
        <v>2</v>
      </c>
      <c r="AD11" s="99" t="s">
        <v>66</v>
      </c>
      <c r="AE11" s="84">
        <f>IF(D11="","",COUNTIF(D11:AB13,"×"))</f>
        <v>2</v>
      </c>
      <c r="AF11" s="87">
        <f>IF(AI12="","",RANK(AI12,AI5:AI19))</f>
        <v>3</v>
      </c>
      <c r="AG11" s="84"/>
      <c r="AI11" s="62"/>
      <c r="AJ11" s="62">
        <f>IF(T11="","",IF(T11&gt;V11,1,0))</f>
        <v>0</v>
      </c>
      <c r="AK11" s="62">
        <f>IF(T11="","",IF(T11&lt;V11,1,0))</f>
        <v>1</v>
      </c>
      <c r="AL11" s="62">
        <f>IF(Y11="","",IF(Y11&gt;AA11,1,0))</f>
        <v>1</v>
      </c>
      <c r="AM11" s="62">
        <f>IF(Y11="","",IF(Y11&lt;AA11,1,0))</f>
        <v>0</v>
      </c>
      <c r="AN11" s="62"/>
      <c r="AO11" s="62"/>
      <c r="AP11" s="62"/>
      <c r="AQ11" s="62"/>
    </row>
    <row r="12" spans="2:43" ht="15" customHeight="1">
      <c r="B12" s="75"/>
      <c r="C12" s="71"/>
      <c r="D12" s="111">
        <f>R6</f>
        <v>0</v>
      </c>
      <c r="E12" s="22">
        <f>IF(Q6="","",Q6)</f>
        <v>7</v>
      </c>
      <c r="F12" s="18" t="s">
        <v>71</v>
      </c>
      <c r="G12" s="22">
        <f>IF(O6="","",O6)</f>
        <v>21</v>
      </c>
      <c r="H12" s="72">
        <f>N6</f>
        <v>2</v>
      </c>
      <c r="I12" s="90">
        <f>R9</f>
        <v>2</v>
      </c>
      <c r="J12" s="20">
        <f>IF(Q9="","",Q9)</f>
        <v>21</v>
      </c>
      <c r="K12" s="18" t="s">
        <v>72</v>
      </c>
      <c r="L12" s="20">
        <f>IF(O9="","",O9)</f>
        <v>6</v>
      </c>
      <c r="M12" s="72">
        <f>N9</f>
        <v>0</v>
      </c>
      <c r="N12" s="93"/>
      <c r="O12" s="94"/>
      <c r="P12" s="94"/>
      <c r="Q12" s="94"/>
      <c r="R12" s="95"/>
      <c r="S12" s="90">
        <f>IF(T11="","",SUM(AJ11:AJ13))</f>
        <v>0</v>
      </c>
      <c r="T12" s="20">
        <v>15</v>
      </c>
      <c r="U12" s="18" t="s">
        <v>73</v>
      </c>
      <c r="V12" s="20">
        <v>21</v>
      </c>
      <c r="W12" s="72">
        <f>IF(T11="","",SUM(AK11:AK13))</f>
        <v>2</v>
      </c>
      <c r="X12" s="90">
        <f>IF(Y11="","",SUM(AL11:AL13))</f>
        <v>2</v>
      </c>
      <c r="Y12" s="20">
        <v>21</v>
      </c>
      <c r="Z12" s="18" t="s">
        <v>74</v>
      </c>
      <c r="AA12" s="20">
        <v>14</v>
      </c>
      <c r="AB12" s="72">
        <f>IF(Y11="","",SUM(AM11:AM13))</f>
        <v>0</v>
      </c>
      <c r="AC12" s="88"/>
      <c r="AD12" s="100"/>
      <c r="AE12" s="85"/>
      <c r="AF12" s="88"/>
      <c r="AG12" s="85"/>
      <c r="AI12" s="63">
        <f>IF(AC11="","",AC11*1000+(D12+I12+S12+X12)*100+((D12+I12+S12+X12)-(H12+M12+W12+AB12))*10+((SUM(E11:E13)+SUM(J11:J13)+SUM(T11:T13)+SUM(Y11:Y13))-(SUM(G11:G13)+SUM(L11:L13)+SUM(V11:V13)+SUM(AA11:AA13))))</f>
        <v>2390</v>
      </c>
      <c r="AJ12" s="62">
        <f>IF(T12="","",IF(T12&gt;V12,1,0))</f>
        <v>0</v>
      </c>
      <c r="AK12" s="62">
        <f>IF(T12="","",IF(T12&lt;V12,1,0))</f>
        <v>1</v>
      </c>
      <c r="AL12" s="62">
        <f>IF(Y12="","",IF(Y12&gt;AA12,1,0))</f>
        <v>1</v>
      </c>
      <c r="AM12" s="62">
        <f>IF(Y12="","",IF(Y12&lt;AA12,1,0))</f>
        <v>0</v>
      </c>
      <c r="AN12" s="62"/>
      <c r="AO12" s="62"/>
      <c r="AP12" s="62"/>
      <c r="AQ12" s="62"/>
    </row>
    <row r="13" spans="2:43" ht="15" customHeight="1">
      <c r="B13" s="76"/>
      <c r="C13" s="68"/>
      <c r="D13" s="112"/>
      <c r="E13" s="23">
        <f>IF(Q7="","",Q7)</f>
      </c>
      <c r="F13" s="18" t="s">
        <v>68</v>
      </c>
      <c r="G13" s="22">
        <f>IF(O7="","",O7)</f>
      </c>
      <c r="H13" s="73"/>
      <c r="I13" s="91"/>
      <c r="J13" s="24">
        <f>IF(Q10="","",Q10)</f>
      </c>
      <c r="K13" s="18" t="s">
        <v>67</v>
      </c>
      <c r="L13" s="24">
        <f>IF(O10="","",O10)</f>
      </c>
      <c r="M13" s="73"/>
      <c r="N13" s="96"/>
      <c r="O13" s="97"/>
      <c r="P13" s="97"/>
      <c r="Q13" s="97"/>
      <c r="R13" s="98"/>
      <c r="S13" s="91"/>
      <c r="T13" s="24"/>
      <c r="U13" s="25" t="s">
        <v>67</v>
      </c>
      <c r="V13" s="24"/>
      <c r="W13" s="73"/>
      <c r="X13" s="91"/>
      <c r="Y13" s="24"/>
      <c r="Z13" s="25" t="s">
        <v>67</v>
      </c>
      <c r="AA13" s="24"/>
      <c r="AB13" s="73"/>
      <c r="AC13" s="89"/>
      <c r="AD13" s="101"/>
      <c r="AE13" s="86"/>
      <c r="AF13" s="89"/>
      <c r="AG13" s="86"/>
      <c r="AI13" s="62"/>
      <c r="AJ13" s="62">
        <f>IF(T13="","",IF(T13&gt;V13,1,0))</f>
      </c>
      <c r="AK13" s="62">
        <f>IF(T13="","",IF(T13&lt;V13,1,0))</f>
      </c>
      <c r="AL13" s="62">
        <f>IF(Y13="","",IF(Y13&gt;AA13,1,0))</f>
      </c>
      <c r="AM13" s="62">
        <f>IF(Y13="","",IF(Y13&lt;AA13,1,0))</f>
      </c>
      <c r="AN13" s="62"/>
      <c r="AO13" s="62"/>
      <c r="AP13" s="62"/>
      <c r="AQ13" s="62"/>
    </row>
    <row r="14" spans="2:43" ht="15" customHeight="1">
      <c r="B14" s="74" t="s">
        <v>128</v>
      </c>
      <c r="C14" s="77" t="s">
        <v>136</v>
      </c>
      <c r="D14" s="26" t="str">
        <f>IF(D15="","",IF(D15&gt;H15,"○","×"))</f>
        <v>×</v>
      </c>
      <c r="E14" s="22">
        <f>IF(V5="","",V5)</f>
        <v>8</v>
      </c>
      <c r="F14" s="28" t="s">
        <v>67</v>
      </c>
      <c r="G14" s="21">
        <f>IF(T5="","",T5)</f>
        <v>21</v>
      </c>
      <c r="H14" s="27"/>
      <c r="I14" s="26" t="str">
        <f>IF(I15="","",IF(I15&gt;M15,"○","×"))</f>
        <v>○</v>
      </c>
      <c r="J14" s="20">
        <f>IF(V8="","",V8)</f>
        <v>21</v>
      </c>
      <c r="K14" s="28" t="s">
        <v>67</v>
      </c>
      <c r="L14" s="20">
        <f>IF(T8="","",T8)</f>
        <v>13</v>
      </c>
      <c r="M14" s="27"/>
      <c r="N14" s="26" t="str">
        <f>IF(N15="","",IF(N15&gt;R15,"○","×"))</f>
        <v>○</v>
      </c>
      <c r="O14" s="20">
        <f>IF(V11="","",V11)</f>
        <v>21</v>
      </c>
      <c r="P14" s="18" t="s">
        <v>67</v>
      </c>
      <c r="Q14" s="20">
        <f>IF(T11="","",T11)</f>
        <v>9</v>
      </c>
      <c r="R14" s="27"/>
      <c r="S14" s="69"/>
      <c r="T14" s="70"/>
      <c r="U14" s="70"/>
      <c r="V14" s="70"/>
      <c r="W14" s="92"/>
      <c r="X14" s="26" t="str">
        <f>IF(X15="","",IF(X15&gt;AB15,"○","×"))</f>
        <v>○</v>
      </c>
      <c r="Y14" s="20">
        <v>21</v>
      </c>
      <c r="Z14" s="28" t="s">
        <v>68</v>
      </c>
      <c r="AA14" s="20">
        <v>16</v>
      </c>
      <c r="AB14" s="27"/>
      <c r="AC14" s="87">
        <f>IF(D14="","",COUNTIF(D14:AB14,"○"))</f>
        <v>3</v>
      </c>
      <c r="AD14" s="99" t="s">
        <v>66</v>
      </c>
      <c r="AE14" s="84">
        <f>IF(D14="","",COUNTIF(D14:AB14,"×"))</f>
        <v>1</v>
      </c>
      <c r="AF14" s="87">
        <f>IF(AI15="","",RANK(AI15,AI5:AI19))</f>
        <v>2</v>
      </c>
      <c r="AG14" s="84"/>
      <c r="AI14" s="62"/>
      <c r="AJ14" s="62">
        <f>IF(Y14="","",IF(Y14&gt;AA14,1,0))</f>
        <v>1</v>
      </c>
      <c r="AK14" s="62">
        <f>IF(Y14="","",IF(Y14&lt;AA14,1,0))</f>
        <v>0</v>
      </c>
      <c r="AL14" s="62"/>
      <c r="AM14" s="62"/>
      <c r="AN14" s="62"/>
      <c r="AO14" s="62"/>
      <c r="AP14" s="62"/>
      <c r="AQ14" s="62"/>
    </row>
    <row r="15" spans="2:43" ht="15" customHeight="1">
      <c r="B15" s="75"/>
      <c r="C15" s="71"/>
      <c r="D15" s="111">
        <f>W6</f>
        <v>0</v>
      </c>
      <c r="E15" s="22">
        <f>IF(V6="","",V6)</f>
        <v>7</v>
      </c>
      <c r="F15" s="18" t="s">
        <v>67</v>
      </c>
      <c r="G15" s="22">
        <f>IF(T6="","",T6)</f>
        <v>21</v>
      </c>
      <c r="H15" s="72">
        <f>S6</f>
        <v>2</v>
      </c>
      <c r="I15" s="90">
        <f>W9</f>
        <v>2</v>
      </c>
      <c r="J15" s="20">
        <f>IF(V9="","",V9)</f>
        <v>19</v>
      </c>
      <c r="K15" s="18" t="s">
        <v>67</v>
      </c>
      <c r="L15" s="20">
        <f>IF(T9="","",T9)</f>
        <v>21</v>
      </c>
      <c r="M15" s="72">
        <f>S9</f>
        <v>1</v>
      </c>
      <c r="N15" s="90">
        <f>W12</f>
        <v>2</v>
      </c>
      <c r="O15" s="20">
        <f>IF(V12="","",V12)</f>
        <v>21</v>
      </c>
      <c r="P15" s="18" t="s">
        <v>67</v>
      </c>
      <c r="Q15" s="20">
        <f>IF(T12="","",T12)</f>
        <v>15</v>
      </c>
      <c r="R15" s="72">
        <f>S12</f>
        <v>0</v>
      </c>
      <c r="S15" s="93"/>
      <c r="T15" s="94"/>
      <c r="U15" s="94"/>
      <c r="V15" s="94"/>
      <c r="W15" s="95"/>
      <c r="X15" s="90">
        <f>IF(Y14="","",SUM(AJ14:AJ16))</f>
        <v>2</v>
      </c>
      <c r="Y15" s="20">
        <v>21</v>
      </c>
      <c r="Z15" s="18" t="s">
        <v>67</v>
      </c>
      <c r="AA15" s="20">
        <v>9</v>
      </c>
      <c r="AB15" s="72">
        <f>IF(Y14="","",SUM(AK14:AK16))</f>
        <v>0</v>
      </c>
      <c r="AC15" s="88"/>
      <c r="AD15" s="100"/>
      <c r="AE15" s="85"/>
      <c r="AF15" s="88"/>
      <c r="AG15" s="85"/>
      <c r="AI15" s="63">
        <f>IF(AC14="","",AC14*1000+(D15+I15+N15+X15)*100+((D15+I15+N15+X15)-(H15+M15+R15+AB15))*10+((SUM(E14:E16)+SUM(J14:J16)+SUM(O14:O16)+SUM(Y14:Y16))-(SUM(G14:G16)+SUM(L14:L16)+SUM(Q14:Q16)+SUM(AA14:AA16))))</f>
        <v>3653</v>
      </c>
      <c r="AJ15" s="62">
        <f>IF(Y15="","",IF(Y15&gt;AA15,1,0))</f>
        <v>1</v>
      </c>
      <c r="AK15" s="62">
        <f>IF(Y15="","",IF(Y15&lt;AA15,1,0))</f>
        <v>0</v>
      </c>
      <c r="AL15" s="62"/>
      <c r="AM15" s="62"/>
      <c r="AN15" s="62"/>
      <c r="AO15" s="62"/>
      <c r="AP15" s="62"/>
      <c r="AQ15" s="62"/>
    </row>
    <row r="16" spans="2:43" s="29" customFormat="1" ht="15" customHeight="1">
      <c r="B16" s="76"/>
      <c r="C16" s="68"/>
      <c r="D16" s="112"/>
      <c r="E16" s="23">
        <f>IF(V7="","",V7)</f>
      </c>
      <c r="F16" s="25" t="s">
        <v>64</v>
      </c>
      <c r="G16" s="22">
        <f>IF(T7="","",T7)</f>
      </c>
      <c r="H16" s="73"/>
      <c r="I16" s="91"/>
      <c r="J16" s="24">
        <f>IF(V10="","",V10)</f>
        <v>21</v>
      </c>
      <c r="K16" s="25" t="s">
        <v>64</v>
      </c>
      <c r="L16" s="20">
        <f>IF(T10="","",T10)</f>
        <v>12</v>
      </c>
      <c r="M16" s="73"/>
      <c r="N16" s="91"/>
      <c r="O16" s="24">
        <f>IF(V13="","",V13)</f>
      </c>
      <c r="P16" s="25" t="s">
        <v>64</v>
      </c>
      <c r="Q16" s="24">
        <f>IF(T13="","",T13)</f>
      </c>
      <c r="R16" s="73"/>
      <c r="S16" s="96"/>
      <c r="T16" s="97"/>
      <c r="U16" s="97"/>
      <c r="V16" s="97"/>
      <c r="W16" s="98"/>
      <c r="X16" s="91"/>
      <c r="Y16" s="24"/>
      <c r="Z16" s="25" t="s">
        <v>64</v>
      </c>
      <c r="AA16" s="24"/>
      <c r="AB16" s="73"/>
      <c r="AC16" s="89"/>
      <c r="AD16" s="101"/>
      <c r="AE16" s="86"/>
      <c r="AF16" s="89"/>
      <c r="AG16" s="86"/>
      <c r="AH16"/>
      <c r="AI16" s="62"/>
      <c r="AJ16" s="62">
        <f>IF(Y16="","",IF(Y16&gt;AA16,1,0))</f>
      </c>
      <c r="AK16" s="62">
        <f>IF(Y16="","",IF(Y16&lt;AA16,1,0))</f>
      </c>
      <c r="AL16" s="62"/>
      <c r="AM16" s="62"/>
      <c r="AN16" s="62"/>
      <c r="AO16" s="62"/>
      <c r="AP16" s="62"/>
      <c r="AQ16" s="62"/>
    </row>
    <row r="17" spans="1:43" s="29" customFormat="1" ht="15" customHeight="1">
      <c r="A17" s="30"/>
      <c r="B17" s="74" t="s">
        <v>132</v>
      </c>
      <c r="C17" s="77" t="s">
        <v>137</v>
      </c>
      <c r="D17" s="26" t="str">
        <f>IF(D18="","",IF(D18&gt;H18,"○","×"))</f>
        <v>×</v>
      </c>
      <c r="E17" s="22">
        <f>IF(AA5="","",AA5)</f>
        <v>4</v>
      </c>
      <c r="F17" s="28" t="s">
        <v>64</v>
      </c>
      <c r="G17" s="21">
        <f>IF(Y5="","",Y5)</f>
        <v>21</v>
      </c>
      <c r="H17" s="27"/>
      <c r="I17" s="26" t="str">
        <f>IF(I18="","",IF(I18&gt;M18,"○","×"))</f>
        <v>○</v>
      </c>
      <c r="J17" s="20">
        <f>IF(AA8="","",AA8)</f>
        <v>21</v>
      </c>
      <c r="K17" s="28" t="s">
        <v>64</v>
      </c>
      <c r="L17" s="17">
        <f>IF(Y8="","",Y8)</f>
        <v>8</v>
      </c>
      <c r="M17" s="27"/>
      <c r="N17" s="26" t="str">
        <f>IF(N18="","",IF(N18&gt;R18,"○","×"))</f>
        <v>×</v>
      </c>
      <c r="O17" s="20">
        <f>IF(AA11="","",AA11)</f>
        <v>17</v>
      </c>
      <c r="P17" s="18" t="s">
        <v>64</v>
      </c>
      <c r="Q17" s="20">
        <f>IF(Y11="","",Y11)</f>
        <v>21</v>
      </c>
      <c r="R17" s="27"/>
      <c r="S17" s="26" t="str">
        <f>IF(S18="","",IF(S18&gt;W18,"○","×"))</f>
        <v>×</v>
      </c>
      <c r="T17" s="20">
        <f>IF(AA14="","",AA14)</f>
        <v>16</v>
      </c>
      <c r="U17" s="18" t="s">
        <v>64</v>
      </c>
      <c r="V17" s="20">
        <f>IF(Y14="","",Y14)</f>
        <v>21</v>
      </c>
      <c r="W17" s="27"/>
      <c r="X17" s="113"/>
      <c r="Y17" s="114"/>
      <c r="Z17" s="114"/>
      <c r="AA17" s="114"/>
      <c r="AB17" s="115"/>
      <c r="AC17" s="87">
        <f>IF(D17="","",COUNTIF(D17:W17,"○"))</f>
        <v>1</v>
      </c>
      <c r="AD17" s="99" t="s">
        <v>66</v>
      </c>
      <c r="AE17" s="84">
        <f>IF(D17="","",COUNTIF(D17:W17,"×"))</f>
        <v>3</v>
      </c>
      <c r="AF17" s="87">
        <f>IF(AI18="","",RANK(AI18,AI5:AI19))</f>
        <v>4</v>
      </c>
      <c r="AG17" s="84"/>
      <c r="AH17" s="31"/>
      <c r="AI17" s="62"/>
      <c r="AJ17" s="62"/>
      <c r="AK17" s="62"/>
      <c r="AL17" s="62"/>
      <c r="AM17" s="62"/>
      <c r="AN17" s="62"/>
      <c r="AO17" s="62"/>
      <c r="AP17" s="62"/>
      <c r="AQ17" s="62"/>
    </row>
    <row r="18" spans="1:43" ht="13.5">
      <c r="A18" s="27"/>
      <c r="B18" s="75"/>
      <c r="C18" s="71"/>
      <c r="D18" s="111">
        <f>AB6</f>
        <v>0</v>
      </c>
      <c r="E18" s="22">
        <f>IF(AA6="","",AA6)</f>
        <v>10</v>
      </c>
      <c r="F18" s="18" t="s">
        <v>64</v>
      </c>
      <c r="G18" s="22">
        <f>IF(Y6="","",Y6)</f>
        <v>21</v>
      </c>
      <c r="H18" s="72">
        <f>X6</f>
        <v>2</v>
      </c>
      <c r="I18" s="90">
        <f>AB9</f>
        <v>2</v>
      </c>
      <c r="J18" s="20">
        <f>IF(AA9="","",AA9)</f>
        <v>22</v>
      </c>
      <c r="K18" s="18" t="s">
        <v>64</v>
      </c>
      <c r="L18" s="20">
        <f>IF(Y9="","",Y9)</f>
        <v>20</v>
      </c>
      <c r="M18" s="72">
        <f>X9</f>
        <v>0</v>
      </c>
      <c r="N18" s="90">
        <f>AB12</f>
        <v>0</v>
      </c>
      <c r="O18" s="20">
        <f>IF(AA12="","",AA12)</f>
        <v>14</v>
      </c>
      <c r="P18" s="18" t="s">
        <v>64</v>
      </c>
      <c r="Q18" s="20">
        <f>IF(Y12="","",Y12)</f>
        <v>21</v>
      </c>
      <c r="R18" s="72">
        <f>X12</f>
        <v>2</v>
      </c>
      <c r="S18" s="90">
        <f>AB15</f>
        <v>0</v>
      </c>
      <c r="T18" s="20">
        <f>IF(AA15="","",AA15)</f>
        <v>9</v>
      </c>
      <c r="U18" s="18" t="s">
        <v>64</v>
      </c>
      <c r="V18" s="20">
        <f>IF(Y15="","",Y15)</f>
        <v>21</v>
      </c>
      <c r="W18" s="72">
        <f>X15</f>
        <v>2</v>
      </c>
      <c r="X18" s="116"/>
      <c r="Y18" s="117"/>
      <c r="Z18" s="117"/>
      <c r="AA18" s="117"/>
      <c r="AB18" s="118"/>
      <c r="AC18" s="88"/>
      <c r="AD18" s="100"/>
      <c r="AE18" s="85"/>
      <c r="AF18" s="88"/>
      <c r="AG18" s="85"/>
      <c r="AI18" s="63">
        <f>IF(AC17="","",AC17*1000+(D18+I18+N18+S18)*100+((D18+I18+N18+S18)-(H18+M18+R18+W18))*10+((SUM(E17:E19)+SUM(J17:J19)+SUM(O17:O19)+SUM(T17:T19))-(SUM(G17:G19)+SUM(L17:L19)+SUM(Q17:Q19)+SUM(V17:V19))))</f>
        <v>1119</v>
      </c>
      <c r="AJ18" s="62"/>
      <c r="AK18" s="62"/>
      <c r="AL18" s="62"/>
      <c r="AM18" s="62"/>
      <c r="AN18" s="62"/>
      <c r="AO18" s="62"/>
      <c r="AP18" s="62"/>
      <c r="AQ18" s="62"/>
    </row>
    <row r="19" spans="1:43" ht="13.5">
      <c r="A19" s="27"/>
      <c r="B19" s="76"/>
      <c r="C19" s="68"/>
      <c r="D19" s="112"/>
      <c r="E19" s="23">
        <f>IF(AA7="","",AA7)</f>
      </c>
      <c r="F19" s="25" t="s">
        <v>64</v>
      </c>
      <c r="G19" s="22">
        <f>IF(Y7="","",Y7)</f>
      </c>
      <c r="H19" s="73"/>
      <c r="I19" s="91"/>
      <c r="J19" s="24">
        <f>IF(AA10="","",AA10)</f>
      </c>
      <c r="K19" s="25" t="s">
        <v>64</v>
      </c>
      <c r="L19" s="20">
        <f>IF(Y10="","",Y10)</f>
      </c>
      <c r="M19" s="73"/>
      <c r="N19" s="91"/>
      <c r="O19" s="24">
        <f>IF(AA13="","",AA13)</f>
      </c>
      <c r="P19" s="18" t="s">
        <v>64</v>
      </c>
      <c r="Q19" s="20">
        <f>IF(Y13="","",Y13)</f>
      </c>
      <c r="R19" s="73"/>
      <c r="S19" s="91"/>
      <c r="T19" s="24">
        <f>IF(AA16="","",AA16)</f>
      </c>
      <c r="U19" s="25" t="s">
        <v>64</v>
      </c>
      <c r="V19" s="24">
        <f>IF(Y16="","",Y16)</f>
      </c>
      <c r="W19" s="73"/>
      <c r="X19" s="119"/>
      <c r="Y19" s="120"/>
      <c r="Z19" s="120"/>
      <c r="AA19" s="120"/>
      <c r="AB19" s="121"/>
      <c r="AC19" s="89"/>
      <c r="AD19" s="101"/>
      <c r="AE19" s="86"/>
      <c r="AF19" s="89"/>
      <c r="AG19" s="86"/>
      <c r="AI19" s="62"/>
      <c r="AJ19" s="62"/>
      <c r="AK19" s="62"/>
      <c r="AL19" s="62"/>
      <c r="AM19" s="62"/>
      <c r="AN19" s="62"/>
      <c r="AO19" s="62"/>
      <c r="AP19" s="62"/>
      <c r="AQ19" s="62"/>
    </row>
    <row r="20" spans="2:43" ht="13.5">
      <c r="B20" s="32"/>
      <c r="C20" s="32"/>
      <c r="G20" s="33"/>
      <c r="K20" s="33"/>
      <c r="L20" s="33"/>
      <c r="P20" s="33"/>
      <c r="Q20" s="33"/>
      <c r="Z20" s="33"/>
      <c r="AB20" s="34"/>
      <c r="AC20" s="34"/>
      <c r="AD20" s="34"/>
      <c r="AE20" s="34"/>
      <c r="AF20" s="34"/>
      <c r="AG20" s="34"/>
      <c r="AH20" s="34"/>
      <c r="AI20" s="62"/>
      <c r="AJ20" s="62"/>
      <c r="AK20" s="62"/>
      <c r="AL20" s="62"/>
      <c r="AM20" s="62"/>
      <c r="AN20" s="62"/>
      <c r="AO20" s="62"/>
      <c r="AP20" s="62"/>
      <c r="AQ20" s="62"/>
    </row>
    <row r="21" spans="35:43" ht="13.5">
      <c r="AI21" s="62"/>
      <c r="AJ21" s="62"/>
      <c r="AK21" s="62"/>
      <c r="AL21" s="62"/>
      <c r="AM21" s="62"/>
      <c r="AN21" s="62"/>
      <c r="AO21" s="62"/>
      <c r="AP21" s="62"/>
      <c r="AQ21" s="62"/>
    </row>
    <row r="22" spans="2:43" s="12" customFormat="1" ht="21">
      <c r="B22" s="81" t="s">
        <v>12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14"/>
      <c r="AI22" s="64"/>
      <c r="AJ22" s="64"/>
      <c r="AK22" s="64"/>
      <c r="AL22" s="64"/>
      <c r="AM22" s="64"/>
      <c r="AN22" s="64"/>
      <c r="AO22" s="64"/>
      <c r="AP22" s="64"/>
      <c r="AQ22" s="64"/>
    </row>
    <row r="23" spans="35:43" ht="13.5">
      <c r="AI23" s="62"/>
      <c r="AJ23" s="62"/>
      <c r="AK23" s="62"/>
      <c r="AL23" s="62"/>
      <c r="AM23" s="62"/>
      <c r="AN23" s="62"/>
      <c r="AO23" s="62"/>
      <c r="AP23" s="62"/>
      <c r="AQ23" s="62"/>
    </row>
    <row r="24" spans="2:43" ht="15" customHeight="1">
      <c r="B24" s="35"/>
      <c r="C24" s="36"/>
      <c r="D24" s="78" t="s">
        <v>149</v>
      </c>
      <c r="E24" s="79"/>
      <c r="F24" s="79"/>
      <c r="G24" s="79"/>
      <c r="H24" s="80"/>
      <c r="I24" s="78" t="s">
        <v>150</v>
      </c>
      <c r="J24" s="79"/>
      <c r="K24" s="79"/>
      <c r="L24" s="79"/>
      <c r="M24" s="80"/>
      <c r="N24" s="78" t="s">
        <v>151</v>
      </c>
      <c r="O24" s="79"/>
      <c r="P24" s="79"/>
      <c r="Q24" s="79"/>
      <c r="R24" s="80"/>
      <c r="S24" s="78" t="s">
        <v>152</v>
      </c>
      <c r="T24" s="79"/>
      <c r="U24" s="79"/>
      <c r="V24" s="79"/>
      <c r="W24" s="80"/>
      <c r="X24" s="78" t="s">
        <v>62</v>
      </c>
      <c r="Y24" s="79"/>
      <c r="Z24" s="80"/>
      <c r="AA24" s="78" t="s">
        <v>63</v>
      </c>
      <c r="AB24" s="80"/>
      <c r="AD24" s="65"/>
      <c r="AE24" s="65"/>
      <c r="AF24" s="65"/>
      <c r="AG24" s="65"/>
      <c r="AH24" s="65"/>
      <c r="AI24" s="62"/>
      <c r="AJ24" s="62"/>
      <c r="AK24" s="62"/>
      <c r="AL24" s="62"/>
      <c r="AM24" s="62"/>
      <c r="AN24" s="62"/>
      <c r="AO24" s="62"/>
      <c r="AP24" s="62"/>
      <c r="AQ24" s="62"/>
    </row>
    <row r="25" spans="2:43" ht="15" customHeight="1">
      <c r="B25" s="74" t="s">
        <v>143</v>
      </c>
      <c r="C25" s="87" t="s">
        <v>145</v>
      </c>
      <c r="D25" s="102"/>
      <c r="E25" s="103"/>
      <c r="F25" s="103"/>
      <c r="G25" s="103"/>
      <c r="H25" s="104"/>
      <c r="I25" s="16" t="str">
        <f>IF(I26="","",IF(I26&gt;M26,"○","×"))</f>
        <v>×</v>
      </c>
      <c r="J25" s="17">
        <v>14</v>
      </c>
      <c r="K25" s="18" t="s">
        <v>75</v>
      </c>
      <c r="L25" s="17">
        <v>21</v>
      </c>
      <c r="M25" s="19"/>
      <c r="N25" s="16" t="str">
        <f>IF(N26="","",IF(N26&gt;R26,"○","×"))</f>
        <v>○</v>
      </c>
      <c r="O25" s="17">
        <v>21</v>
      </c>
      <c r="P25" s="18" t="s">
        <v>75</v>
      </c>
      <c r="Q25" s="17">
        <v>12</v>
      </c>
      <c r="R25" s="19"/>
      <c r="S25" s="16" t="str">
        <f>IF(S26="","",IF(S26&gt;W26,"○","×"))</f>
        <v>○</v>
      </c>
      <c r="T25" s="17">
        <v>21</v>
      </c>
      <c r="U25" s="18" t="s">
        <v>64</v>
      </c>
      <c r="V25" s="17">
        <v>18</v>
      </c>
      <c r="W25" s="19"/>
      <c r="X25" s="87">
        <f>IF(I25="","",COUNTIF(I25:W25,"○"))</f>
        <v>2</v>
      </c>
      <c r="Y25" s="99" t="s">
        <v>66</v>
      </c>
      <c r="Z25" s="84">
        <f>IF(I25="","",COUNTIF(I25:W25,"×"))</f>
        <v>1</v>
      </c>
      <c r="AA25" s="87">
        <f>IF(AD26="","",RANK(AD26,AD25:AD36))</f>
        <v>2</v>
      </c>
      <c r="AB25" s="84"/>
      <c r="AD25" s="65"/>
      <c r="AE25" s="65">
        <f>IF(J25="","",IF(J25&gt;L25,1,0))</f>
        <v>0</v>
      </c>
      <c r="AF25" s="65">
        <f>IF(J25="","",IF(J25&lt;L25,1,0))</f>
        <v>1</v>
      </c>
      <c r="AG25" s="65">
        <f>IF(O25="","",IF(O25&gt;Q25,1,0))</f>
        <v>1</v>
      </c>
      <c r="AH25" s="65">
        <f>IF(O25="","",IF(O25&lt;Q25,1,0))</f>
        <v>0</v>
      </c>
      <c r="AI25" s="62">
        <f>IF(T25="","",IF(T25&gt;V25,1,0))</f>
        <v>1</v>
      </c>
      <c r="AJ25" s="62">
        <f>IF(T25="","",IF(T25&lt;V25,1,0))</f>
        <v>0</v>
      </c>
      <c r="AK25" s="62"/>
      <c r="AL25" s="62"/>
      <c r="AM25" s="62"/>
      <c r="AN25" s="62"/>
      <c r="AO25" s="62"/>
      <c r="AP25" s="62"/>
      <c r="AQ25" s="62"/>
    </row>
    <row r="26" spans="2:43" ht="15" customHeight="1">
      <c r="B26" s="75"/>
      <c r="C26" s="88"/>
      <c r="D26" s="105"/>
      <c r="E26" s="106"/>
      <c r="F26" s="106"/>
      <c r="G26" s="106"/>
      <c r="H26" s="107"/>
      <c r="I26" s="90">
        <f>IF(J25="","",SUM(AE25:AE27))</f>
        <v>1</v>
      </c>
      <c r="J26" s="20">
        <v>21</v>
      </c>
      <c r="K26" s="18" t="s">
        <v>64</v>
      </c>
      <c r="L26" s="20">
        <v>13</v>
      </c>
      <c r="M26" s="72">
        <f>IF(J25="","",SUM(AF25:AF27))</f>
        <v>2</v>
      </c>
      <c r="N26" s="90">
        <f>IF(O25="","",SUM(AG25:AG27))</f>
        <v>2</v>
      </c>
      <c r="O26" s="20">
        <v>21</v>
      </c>
      <c r="P26" s="18" t="s">
        <v>76</v>
      </c>
      <c r="Q26" s="20">
        <v>19</v>
      </c>
      <c r="R26" s="72">
        <f>IF(O25="","",SUM(AH25:AH27))</f>
        <v>0</v>
      </c>
      <c r="S26" s="90">
        <f>IF(T25="","",SUM(AI25:AI27))</f>
        <v>2</v>
      </c>
      <c r="T26" s="20">
        <v>21</v>
      </c>
      <c r="U26" s="18" t="s">
        <v>64</v>
      </c>
      <c r="V26" s="20">
        <v>9</v>
      </c>
      <c r="W26" s="72">
        <f>IF(T25="","",SUM(AJ25:AJ27))</f>
        <v>0</v>
      </c>
      <c r="X26" s="88"/>
      <c r="Y26" s="100"/>
      <c r="Z26" s="85"/>
      <c r="AA26" s="88"/>
      <c r="AB26" s="85"/>
      <c r="AD26" s="66">
        <f>IF(X25="","",X25*1000+(S26+I26+N26)*100+((S26+I26+N26)-(W26+M26+R26))*10+((SUM(T25:T27)+SUM(J25:J27)+SUM(O25:O27))-(SUM(V25:V27)+SUM(L25:L27)+SUM(Q25:Q27))))</f>
        <v>2550</v>
      </c>
      <c r="AE26" s="65">
        <f>IF(J26="","",IF(J26&gt;L26,1,0))</f>
        <v>1</v>
      </c>
      <c r="AF26" s="65">
        <f>IF(J26="","",IF(J26&lt;L26,1,0))</f>
        <v>0</v>
      </c>
      <c r="AG26" s="65">
        <f>IF(O26="","",IF(O26&gt;Q26,1,0))</f>
        <v>1</v>
      </c>
      <c r="AH26" s="65">
        <f>IF(O26="","",IF(O26&lt;Q26,1,0))</f>
        <v>0</v>
      </c>
      <c r="AI26" s="62">
        <f>IF(T26="","",IF(T26&gt;V26,1,0))</f>
        <v>1</v>
      </c>
      <c r="AJ26" s="62">
        <f>IF(T26="","",IF(T26&lt;V26,1,0))</f>
        <v>0</v>
      </c>
      <c r="AK26" s="62"/>
      <c r="AL26" s="62"/>
      <c r="AM26" s="62"/>
      <c r="AN26" s="62"/>
      <c r="AO26" s="62"/>
      <c r="AP26" s="62"/>
      <c r="AQ26" s="62"/>
    </row>
    <row r="27" spans="2:36" ht="15" customHeight="1">
      <c r="B27" s="76"/>
      <c r="C27" s="89"/>
      <c r="D27" s="108"/>
      <c r="E27" s="109"/>
      <c r="F27" s="109"/>
      <c r="G27" s="109"/>
      <c r="H27" s="110"/>
      <c r="I27" s="91"/>
      <c r="J27" s="24">
        <v>14</v>
      </c>
      <c r="K27" s="18" t="s">
        <v>64</v>
      </c>
      <c r="L27" s="24">
        <v>21</v>
      </c>
      <c r="M27" s="73"/>
      <c r="N27" s="91"/>
      <c r="O27" s="24"/>
      <c r="P27" s="25" t="s">
        <v>64</v>
      </c>
      <c r="Q27" s="24"/>
      <c r="R27" s="73"/>
      <c r="S27" s="91"/>
      <c r="T27" s="24"/>
      <c r="U27" s="18" t="s">
        <v>64</v>
      </c>
      <c r="V27" s="24"/>
      <c r="W27" s="73"/>
      <c r="X27" s="89"/>
      <c r="Y27" s="101"/>
      <c r="Z27" s="86"/>
      <c r="AA27" s="89"/>
      <c r="AB27" s="86"/>
      <c r="AD27" s="65"/>
      <c r="AE27" s="65">
        <f>IF(J27="","",IF(J27&gt;L27,1,0))</f>
        <v>0</v>
      </c>
      <c r="AF27" s="65">
        <f>IF(J27="","",IF(J27&lt;L27,1,0))</f>
        <v>1</v>
      </c>
      <c r="AG27" s="65">
        <f>IF(O27="","",IF(O27&gt;Q27,1,0))</f>
      </c>
      <c r="AH27" s="65">
        <f>IF(O27="","",IF(O27&lt;Q27,1,0))</f>
      </c>
      <c r="AI27">
        <f>IF(T27="","",IF(T27&gt;V27,1,0))</f>
      </c>
      <c r="AJ27">
        <f>IF(T27="","",IF(T27&lt;V27,1,0))</f>
      </c>
    </row>
    <row r="28" spans="2:34" ht="15" customHeight="1">
      <c r="B28" s="74" t="s">
        <v>113</v>
      </c>
      <c r="C28" s="87" t="s">
        <v>146</v>
      </c>
      <c r="D28" s="26" t="str">
        <f>IF(D29="","",IF(D29&gt;H29,"○","×"))</f>
        <v>○</v>
      </c>
      <c r="E28" s="22">
        <f>IF(L25="","",L25)</f>
        <v>21</v>
      </c>
      <c r="F28" s="18" t="s">
        <v>77</v>
      </c>
      <c r="G28" s="22">
        <f>IF(J25="","",J25)</f>
        <v>14</v>
      </c>
      <c r="H28" s="27"/>
      <c r="I28" s="69"/>
      <c r="J28" s="70"/>
      <c r="K28" s="70"/>
      <c r="L28" s="70"/>
      <c r="M28" s="92"/>
      <c r="N28" s="26" t="str">
        <f>IF(N29="","",IF(N29&gt;R29,"○","×"))</f>
        <v>○</v>
      </c>
      <c r="O28" s="20">
        <v>16</v>
      </c>
      <c r="P28" s="18" t="s">
        <v>68</v>
      </c>
      <c r="Q28" s="20">
        <v>21</v>
      </c>
      <c r="R28" s="27"/>
      <c r="S28" s="26" t="str">
        <f>IF(S29="","",IF(S29&gt;W29,"○","×"))</f>
        <v>○</v>
      </c>
      <c r="T28" s="20">
        <v>21</v>
      </c>
      <c r="U28" s="28" t="s">
        <v>68</v>
      </c>
      <c r="V28" s="20">
        <v>15</v>
      </c>
      <c r="W28" s="27"/>
      <c r="X28" s="87">
        <f>IF(D28="","",COUNTIF(D28:W30,"○"))</f>
        <v>3</v>
      </c>
      <c r="Y28" s="99" t="s">
        <v>66</v>
      </c>
      <c r="Z28" s="84">
        <f>IF(D28="","",COUNTIF(D28:W30,"×"))</f>
        <v>0</v>
      </c>
      <c r="AA28" s="87">
        <f>IF(AD29="","",RANK(AD29,AD25:AD36))</f>
        <v>1</v>
      </c>
      <c r="AB28" s="84"/>
      <c r="AD28" s="65"/>
      <c r="AE28" s="65">
        <f>IF(O28="","",IF(O28&gt;Q28,1,0))</f>
        <v>0</v>
      </c>
      <c r="AF28" s="65">
        <f>IF(O28="","",IF(O28&lt;Q28,1,0))</f>
        <v>1</v>
      </c>
      <c r="AG28" s="65">
        <f>IF(T28="","",IF(T28&gt;V28,1,0))</f>
        <v>1</v>
      </c>
      <c r="AH28" s="65">
        <f>IF(T28="","",IF(T28&lt;V28,1,0))</f>
        <v>0</v>
      </c>
    </row>
    <row r="29" spans="2:34" ht="15" customHeight="1">
      <c r="B29" s="75"/>
      <c r="C29" s="88"/>
      <c r="D29" s="111">
        <f>M26</f>
        <v>2</v>
      </c>
      <c r="E29" s="22">
        <f>IF(L26="","",L26)</f>
        <v>13</v>
      </c>
      <c r="F29" s="18" t="s">
        <v>67</v>
      </c>
      <c r="G29" s="22">
        <f>IF(J26="","",J26)</f>
        <v>21</v>
      </c>
      <c r="H29" s="72">
        <f>I26</f>
        <v>1</v>
      </c>
      <c r="I29" s="93"/>
      <c r="J29" s="94"/>
      <c r="K29" s="94"/>
      <c r="L29" s="94"/>
      <c r="M29" s="95"/>
      <c r="N29" s="90">
        <f>IF(O28="","",SUM(AE28:AE30))</f>
        <v>2</v>
      </c>
      <c r="O29" s="20">
        <v>21</v>
      </c>
      <c r="P29" s="18" t="s">
        <v>78</v>
      </c>
      <c r="Q29" s="20">
        <v>17</v>
      </c>
      <c r="R29" s="72">
        <f>IF(O28="","",SUM(AF28:AF30))</f>
        <v>1</v>
      </c>
      <c r="S29" s="90">
        <f>IF(T28="","",SUM(AG28:AG30))</f>
        <v>2</v>
      </c>
      <c r="T29" s="20">
        <v>21</v>
      </c>
      <c r="U29" s="18" t="s">
        <v>64</v>
      </c>
      <c r="V29" s="20">
        <v>11</v>
      </c>
      <c r="W29" s="72">
        <f>IF(T28="","",SUM(AH28:AH30))</f>
        <v>0</v>
      </c>
      <c r="X29" s="88"/>
      <c r="Y29" s="100"/>
      <c r="Z29" s="85"/>
      <c r="AA29" s="88"/>
      <c r="AB29" s="85"/>
      <c r="AD29" s="66">
        <f>IF(X28="","",X28*1000+(D29+S29+N29)*100+((D29+S29+N29)-(H29+W29+R29))*10+((SUM(E28:E30)+SUM(T28:T30)+SUM(O28:O30))-(SUM(G28:G30)+SUM(V28:V30)+SUM(Q28:Q30))))</f>
        <v>3663</v>
      </c>
      <c r="AE29" s="65">
        <f>IF(O29="","",IF(O29&gt;Q29,1,0))</f>
        <v>1</v>
      </c>
      <c r="AF29" s="65">
        <f>IF(O29="","",IF(O29&lt;Q29,1,0))</f>
        <v>0</v>
      </c>
      <c r="AG29" s="65">
        <f>IF(T29="","",IF(T29&gt;V29,1,0))</f>
        <v>1</v>
      </c>
      <c r="AH29" s="65">
        <f>IF(T29="","",IF(T29&lt;V29,1,0))</f>
        <v>0</v>
      </c>
    </row>
    <row r="30" spans="2:34" ht="15" customHeight="1">
      <c r="B30" s="76"/>
      <c r="C30" s="89"/>
      <c r="D30" s="112"/>
      <c r="E30" s="22">
        <f>IF(L27="","",L27)</f>
        <v>21</v>
      </c>
      <c r="F30" s="18" t="s">
        <v>64</v>
      </c>
      <c r="G30" s="22">
        <f>IF(J27="","",J27)</f>
        <v>14</v>
      </c>
      <c r="H30" s="73"/>
      <c r="I30" s="96"/>
      <c r="J30" s="97"/>
      <c r="K30" s="97"/>
      <c r="L30" s="97"/>
      <c r="M30" s="98"/>
      <c r="N30" s="91"/>
      <c r="O30" s="24">
        <v>21</v>
      </c>
      <c r="P30" s="18" t="s">
        <v>64</v>
      </c>
      <c r="Q30" s="24">
        <v>19</v>
      </c>
      <c r="R30" s="73"/>
      <c r="S30" s="91"/>
      <c r="T30" s="24"/>
      <c r="U30" s="18" t="s">
        <v>64</v>
      </c>
      <c r="V30" s="24"/>
      <c r="W30" s="73"/>
      <c r="X30" s="89"/>
      <c r="Y30" s="101"/>
      <c r="Z30" s="86"/>
      <c r="AA30" s="89"/>
      <c r="AB30" s="86"/>
      <c r="AD30" s="65"/>
      <c r="AE30" s="65">
        <f>IF(O30="","",IF(O30&gt;Q30,1,0))</f>
        <v>1</v>
      </c>
      <c r="AF30" s="65">
        <f>IF(O30="","",IF(O30&lt;Q30,1,0))</f>
        <v>0</v>
      </c>
      <c r="AG30" s="65">
        <f>IF(T30="","",IF(T30&gt;V30,1,0))</f>
      </c>
      <c r="AH30" s="65">
        <f>IF(T30="","",IF(T30&lt;V30,1,0))</f>
      </c>
    </row>
    <row r="31" spans="2:34" ht="15" customHeight="1">
      <c r="B31" s="74" t="s">
        <v>116</v>
      </c>
      <c r="C31" s="87" t="s">
        <v>147</v>
      </c>
      <c r="D31" s="26" t="str">
        <f>IF(D32="","",IF(D32&gt;H32,"○","×"))</f>
        <v>×</v>
      </c>
      <c r="E31" s="21">
        <f>IF(Q25="","",Q25)</f>
        <v>12</v>
      </c>
      <c r="F31" s="28" t="s">
        <v>64</v>
      </c>
      <c r="G31" s="21">
        <f>IF(O25="","",O25)</f>
        <v>21</v>
      </c>
      <c r="H31" s="27"/>
      <c r="I31" s="26" t="str">
        <f>IF(I32="","",IF(I32&gt;M32,"○","×"))</f>
        <v>×</v>
      </c>
      <c r="J31" s="20">
        <f>IF(Q28="","",Q28)</f>
        <v>21</v>
      </c>
      <c r="K31" s="18" t="s">
        <v>64</v>
      </c>
      <c r="L31" s="20">
        <f>IF(O28="","",O28)</f>
        <v>16</v>
      </c>
      <c r="M31" s="27"/>
      <c r="N31" s="69"/>
      <c r="O31" s="70"/>
      <c r="P31" s="70"/>
      <c r="Q31" s="70"/>
      <c r="R31" s="92"/>
      <c r="S31" s="26" t="str">
        <f>IF(S32="","",IF(S32&gt;W32,"○","×"))</f>
        <v>○</v>
      </c>
      <c r="T31" s="20">
        <v>21</v>
      </c>
      <c r="U31" s="28" t="s">
        <v>68</v>
      </c>
      <c r="V31" s="20">
        <v>17</v>
      </c>
      <c r="W31" s="27"/>
      <c r="X31" s="87">
        <f>IF(D31="","",COUNTIF(D31:W33,"○"))</f>
        <v>1</v>
      </c>
      <c r="Y31" s="99" t="s">
        <v>66</v>
      </c>
      <c r="Z31" s="84">
        <f>IF(D31="","",COUNTIF(D31:W33,"×"))</f>
        <v>2</v>
      </c>
      <c r="AA31" s="87">
        <f>IF(AD32="","",RANK(AD32,AD25:AD36))</f>
        <v>3</v>
      </c>
      <c r="AB31" s="84"/>
      <c r="AD31" s="65"/>
      <c r="AE31" s="65">
        <f>IF(T31="","",IF(T31&gt;V31,1,0))</f>
        <v>1</v>
      </c>
      <c r="AF31" s="65">
        <f>IF(T31="","",IF(T31&lt;V31,1,0))</f>
        <v>0</v>
      </c>
      <c r="AG31" s="65"/>
      <c r="AH31" s="65"/>
    </row>
    <row r="32" spans="2:34" ht="15" customHeight="1">
      <c r="B32" s="75"/>
      <c r="C32" s="88"/>
      <c r="D32" s="111">
        <f>R26</f>
        <v>0</v>
      </c>
      <c r="E32" s="22">
        <f>IF(Q26="","",Q26)</f>
        <v>19</v>
      </c>
      <c r="F32" s="18" t="s">
        <v>68</v>
      </c>
      <c r="G32" s="22">
        <f>IF(O26="","",O26)</f>
        <v>21</v>
      </c>
      <c r="H32" s="72">
        <f>N26</f>
        <v>2</v>
      </c>
      <c r="I32" s="90">
        <f>R29</f>
        <v>1</v>
      </c>
      <c r="J32" s="20">
        <f>IF(Q29="","",Q29)</f>
        <v>17</v>
      </c>
      <c r="K32" s="18" t="s">
        <v>64</v>
      </c>
      <c r="L32" s="20">
        <f>IF(O29="","",O29)</f>
        <v>21</v>
      </c>
      <c r="M32" s="72">
        <f>N29</f>
        <v>2</v>
      </c>
      <c r="N32" s="93"/>
      <c r="O32" s="94"/>
      <c r="P32" s="94"/>
      <c r="Q32" s="94"/>
      <c r="R32" s="95"/>
      <c r="S32" s="90">
        <f>IF(T31="","",SUM(AE31:AE33))</f>
        <v>2</v>
      </c>
      <c r="T32" s="22">
        <v>21</v>
      </c>
      <c r="U32" s="18" t="s">
        <v>64</v>
      </c>
      <c r="V32" s="20">
        <v>18</v>
      </c>
      <c r="W32" s="72">
        <f>IF(T31="","",SUM(AF31:AF33))</f>
        <v>0</v>
      </c>
      <c r="X32" s="88"/>
      <c r="Y32" s="100"/>
      <c r="Z32" s="85"/>
      <c r="AA32" s="88"/>
      <c r="AB32" s="85"/>
      <c r="AD32" s="66">
        <f>IF(X31="","",X31*1000+(D32+I32+S32)*100+((D32+I32+S32)-(H32+M32+W32))*10+((SUM(E31:E33)+SUM(J31:J33)+SUM(T31:T33))-(SUM(G31:G33)+SUM(L31:L33)+SUM(V31:V33))))</f>
        <v>1285</v>
      </c>
      <c r="AE32" s="65">
        <f>IF(T32="","",IF(T32&gt;V32,1,0))</f>
        <v>1</v>
      </c>
      <c r="AF32" s="65">
        <f>IF(T32="","",IF(T32&lt;V32,1,0))</f>
        <v>0</v>
      </c>
      <c r="AG32" s="65"/>
      <c r="AH32" s="65"/>
    </row>
    <row r="33" spans="2:34" ht="15" customHeight="1">
      <c r="B33" s="76"/>
      <c r="C33" s="89"/>
      <c r="D33" s="112"/>
      <c r="E33" s="23">
        <f>IF(Q27="","",Q27)</f>
      </c>
      <c r="F33" s="18" t="s">
        <v>64</v>
      </c>
      <c r="G33" s="22">
        <f>IF(O27="","",O27)</f>
      </c>
      <c r="H33" s="73"/>
      <c r="I33" s="91"/>
      <c r="J33" s="24">
        <f>IF(Q30="","",Q30)</f>
        <v>19</v>
      </c>
      <c r="K33" s="18" t="s">
        <v>64</v>
      </c>
      <c r="L33" s="24">
        <f>IF(O30="","",O30)</f>
        <v>21</v>
      </c>
      <c r="M33" s="73"/>
      <c r="N33" s="96"/>
      <c r="O33" s="97"/>
      <c r="P33" s="97"/>
      <c r="Q33" s="97"/>
      <c r="R33" s="98"/>
      <c r="S33" s="91"/>
      <c r="T33" s="24"/>
      <c r="U33" s="25" t="s">
        <v>64</v>
      </c>
      <c r="V33" s="24"/>
      <c r="W33" s="73"/>
      <c r="X33" s="89"/>
      <c r="Y33" s="101"/>
      <c r="Z33" s="86"/>
      <c r="AA33" s="89"/>
      <c r="AB33" s="86"/>
      <c r="AD33" s="65"/>
      <c r="AE33" s="65">
        <f>IF(T33="","",IF(T33&gt;V33,1,0))</f>
      </c>
      <c r="AF33" s="65">
        <f>IF(T33="","",IF(T33&lt;V33,1,0))</f>
      </c>
      <c r="AG33" s="65"/>
      <c r="AH33" s="65"/>
    </row>
    <row r="34" spans="2:34" ht="15" customHeight="1">
      <c r="B34" s="74" t="s">
        <v>144</v>
      </c>
      <c r="C34" s="87" t="s">
        <v>148</v>
      </c>
      <c r="D34" s="26" t="str">
        <f>IF(D35="","",IF(D35&gt;H35,"○","×"))</f>
        <v>×</v>
      </c>
      <c r="E34" s="22">
        <f>IF(V25="","",V25)</f>
        <v>18</v>
      </c>
      <c r="F34" s="28" t="s">
        <v>64</v>
      </c>
      <c r="G34" s="21">
        <f>IF(T25="","",T25)</f>
        <v>21</v>
      </c>
      <c r="H34" s="27"/>
      <c r="I34" s="26" t="str">
        <f>IF(I35="","",IF(I35&gt;M35,"○","×"))</f>
        <v>×</v>
      </c>
      <c r="J34" s="20">
        <f>IF(V28="","",V28)</f>
        <v>15</v>
      </c>
      <c r="K34" s="28" t="s">
        <v>64</v>
      </c>
      <c r="L34" s="20">
        <f>IF(T28="","",T28)</f>
        <v>21</v>
      </c>
      <c r="M34" s="27"/>
      <c r="N34" s="26" t="str">
        <f>IF(N35="","",IF(N35&gt;R35,"○","×"))</f>
        <v>×</v>
      </c>
      <c r="O34" s="20">
        <f>IF(V31="","",V31)</f>
        <v>17</v>
      </c>
      <c r="P34" s="18" t="s">
        <v>64</v>
      </c>
      <c r="Q34" s="20">
        <f>IF(T31="","",T31)</f>
        <v>21</v>
      </c>
      <c r="R34" s="27"/>
      <c r="S34" s="69"/>
      <c r="T34" s="70"/>
      <c r="U34" s="70"/>
      <c r="V34" s="70"/>
      <c r="W34" s="92"/>
      <c r="X34" s="87">
        <f>IF(D34="","",COUNTIF(D34:R34,"○"))</f>
        <v>0</v>
      </c>
      <c r="Y34" s="99" t="s">
        <v>66</v>
      </c>
      <c r="Z34" s="84">
        <f>IF(D34="","",COUNTIF(D34:R34,"×"))</f>
        <v>3</v>
      </c>
      <c r="AA34" s="87">
        <f>IF(AD35="","",RANK(AD35,AD25:AD36))</f>
        <v>4</v>
      </c>
      <c r="AB34" s="84"/>
      <c r="AD34" s="65"/>
      <c r="AE34" s="65"/>
      <c r="AF34" s="65"/>
      <c r="AG34" s="65"/>
      <c r="AH34" s="65"/>
    </row>
    <row r="35" spans="2:34" ht="15" customHeight="1">
      <c r="B35" s="75"/>
      <c r="C35" s="88"/>
      <c r="D35" s="111">
        <f>W26</f>
        <v>0</v>
      </c>
      <c r="E35" s="22">
        <f>IF(V26="","",V26)</f>
        <v>9</v>
      </c>
      <c r="F35" s="18" t="s">
        <v>64</v>
      </c>
      <c r="G35" s="22">
        <f>IF(T26="","",T26)</f>
        <v>21</v>
      </c>
      <c r="H35" s="72">
        <f>S26</f>
        <v>2</v>
      </c>
      <c r="I35" s="90">
        <f>W29</f>
        <v>0</v>
      </c>
      <c r="J35" s="20">
        <f>IF(V29="","",V29)</f>
        <v>11</v>
      </c>
      <c r="K35" s="18" t="s">
        <v>64</v>
      </c>
      <c r="L35" s="20">
        <f>IF(T29="","",T29)</f>
        <v>21</v>
      </c>
      <c r="M35" s="72">
        <f>S29</f>
        <v>2</v>
      </c>
      <c r="N35" s="90">
        <f>W32</f>
        <v>0</v>
      </c>
      <c r="O35" s="20">
        <f>IF(V32="","",V32)</f>
        <v>18</v>
      </c>
      <c r="P35" s="18" t="s">
        <v>64</v>
      </c>
      <c r="Q35" s="20">
        <f>IF(T32="","",T32)</f>
        <v>21</v>
      </c>
      <c r="R35" s="72">
        <f>S32</f>
        <v>2</v>
      </c>
      <c r="S35" s="93"/>
      <c r="T35" s="94"/>
      <c r="U35" s="94"/>
      <c r="V35" s="94"/>
      <c r="W35" s="95"/>
      <c r="X35" s="88"/>
      <c r="Y35" s="100"/>
      <c r="Z35" s="85"/>
      <c r="AA35" s="88"/>
      <c r="AB35" s="85"/>
      <c r="AD35" s="66">
        <f>IF(X34="","",X34*1000+(D35+I35+N35)*100+((D35+I35+N35)-(H35+M35+R35))*10+((SUM(E34:E36)+SUM(J34:J36)+SUM(O34:O36))-(SUM(G34:G36)+SUM(L34:L36)+SUM(Q34:Q36))))</f>
        <v>-98</v>
      </c>
      <c r="AE35" s="65"/>
      <c r="AF35" s="65"/>
      <c r="AG35" s="65"/>
      <c r="AH35" s="65"/>
    </row>
    <row r="36" spans="2:34" s="29" customFormat="1" ht="15" customHeight="1">
      <c r="B36" s="76"/>
      <c r="C36" s="89"/>
      <c r="D36" s="112"/>
      <c r="E36" s="23">
        <f>IF(V27="","",V27)</f>
      </c>
      <c r="F36" s="18" t="s">
        <v>64</v>
      </c>
      <c r="G36" s="22">
        <f>IF(T27="","",T27)</f>
      </c>
      <c r="H36" s="73"/>
      <c r="I36" s="91"/>
      <c r="J36" s="20">
        <f>IF(V30="","",V30)</f>
      </c>
      <c r="K36" s="25" t="s">
        <v>64</v>
      </c>
      <c r="L36" s="20">
        <f>IF(T30="","",T30)</f>
      </c>
      <c r="M36" s="73"/>
      <c r="N36" s="91"/>
      <c r="O36" s="24">
        <f>IF(V33="","",V33)</f>
      </c>
      <c r="P36" s="18" t="s">
        <v>64</v>
      </c>
      <c r="Q36" s="20">
        <f>IF(T33="","",T33)</f>
      </c>
      <c r="R36" s="73"/>
      <c r="S36" s="96"/>
      <c r="T36" s="97"/>
      <c r="U36" s="97"/>
      <c r="V36" s="97"/>
      <c r="W36" s="98"/>
      <c r="X36" s="89"/>
      <c r="Y36" s="101"/>
      <c r="Z36" s="86"/>
      <c r="AA36" s="89"/>
      <c r="AB36" s="86"/>
      <c r="AC36"/>
      <c r="AD36" s="65"/>
      <c r="AE36" s="65"/>
      <c r="AF36" s="65"/>
      <c r="AG36" s="65"/>
      <c r="AH36" s="65"/>
    </row>
    <row r="37" spans="2:34" s="29" customFormat="1" ht="15" customHeight="1">
      <c r="B37" s="37"/>
      <c r="C37" s="37"/>
      <c r="D37" s="31"/>
      <c r="E37" s="38"/>
      <c r="F37" s="38"/>
      <c r="G37" s="38"/>
      <c r="H37" s="31"/>
      <c r="I37" s="31"/>
      <c r="J37" s="38"/>
      <c r="K37" s="38"/>
      <c r="L37" s="38"/>
      <c r="M37" s="31"/>
      <c r="N37" s="31"/>
      <c r="O37" s="31"/>
      <c r="P37" s="38"/>
      <c r="Q37" s="38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65"/>
      <c r="AE37" s="65"/>
      <c r="AF37" s="65"/>
      <c r="AG37" s="65"/>
      <c r="AH37" s="65"/>
    </row>
    <row r="38" spans="30:34" ht="13.5">
      <c r="AD38" s="65"/>
      <c r="AE38" s="65"/>
      <c r="AF38" s="65"/>
      <c r="AG38" s="65"/>
      <c r="AH38" s="65"/>
    </row>
    <row r="39" spans="2:34" s="5" customFormat="1" ht="22.5" customHeight="1">
      <c r="B39" s="122" t="s">
        <v>13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6"/>
      <c r="AD39" s="67"/>
      <c r="AE39" s="67"/>
      <c r="AF39" s="67"/>
      <c r="AG39" s="67"/>
      <c r="AH39" s="67"/>
    </row>
    <row r="40" spans="30:34" ht="13.5">
      <c r="AD40" s="65"/>
      <c r="AE40" s="65"/>
      <c r="AF40" s="65"/>
      <c r="AG40" s="65"/>
      <c r="AH40" s="65"/>
    </row>
    <row r="41" spans="2:34" ht="15" customHeight="1">
      <c r="B41" s="35" t="s">
        <v>98</v>
      </c>
      <c r="C41" s="36"/>
      <c r="D41" s="78" t="s">
        <v>168</v>
      </c>
      <c r="E41" s="79"/>
      <c r="F41" s="79"/>
      <c r="G41" s="79"/>
      <c r="H41" s="80"/>
      <c r="I41" s="78" t="s">
        <v>169</v>
      </c>
      <c r="J41" s="79"/>
      <c r="K41" s="79"/>
      <c r="L41" s="79"/>
      <c r="M41" s="80"/>
      <c r="N41" s="78" t="s">
        <v>170</v>
      </c>
      <c r="O41" s="79"/>
      <c r="P41" s="79"/>
      <c r="Q41" s="79"/>
      <c r="R41" s="80"/>
      <c r="S41" s="15"/>
      <c r="T41" s="39" t="s">
        <v>62</v>
      </c>
      <c r="U41" s="39"/>
      <c r="V41" s="78" t="s">
        <v>63</v>
      </c>
      <c r="W41" s="80"/>
      <c r="AA41" s="20"/>
      <c r="AD41" s="65"/>
      <c r="AE41" s="65"/>
      <c r="AF41" s="65"/>
      <c r="AG41" s="65"/>
      <c r="AH41" s="65"/>
    </row>
    <row r="42" spans="2:34" ht="15" customHeight="1">
      <c r="B42" s="74" t="s">
        <v>131</v>
      </c>
      <c r="C42" s="87" t="s">
        <v>249</v>
      </c>
      <c r="D42" s="128"/>
      <c r="E42" s="129"/>
      <c r="F42" s="129"/>
      <c r="G42" s="129"/>
      <c r="H42" s="130"/>
      <c r="I42" s="40" t="str">
        <f>IF(I43="","",IF(I43&gt;M43,"○","×"))</f>
        <v>○</v>
      </c>
      <c r="J42" s="21">
        <v>21</v>
      </c>
      <c r="K42" s="18" t="s">
        <v>79</v>
      </c>
      <c r="L42" s="21">
        <v>9</v>
      </c>
      <c r="M42" s="13"/>
      <c r="N42" s="16" t="str">
        <f>IF(N43="","",IF(N43&gt;R43,"○","×"))</f>
        <v>○</v>
      </c>
      <c r="O42" s="21">
        <v>21</v>
      </c>
      <c r="P42" s="18" t="s">
        <v>79</v>
      </c>
      <c r="Q42" s="21">
        <v>17</v>
      </c>
      <c r="R42" s="13"/>
      <c r="S42" s="77">
        <f>IF(I42="","",COUNTIF(I42:R42,"○"))</f>
        <v>2</v>
      </c>
      <c r="T42" s="137" t="s">
        <v>66</v>
      </c>
      <c r="U42" s="123">
        <f>IF(I42="","",COUNTIF(I42:R42,"×"))</f>
        <v>0</v>
      </c>
      <c r="V42" s="77">
        <f>IF(AD43="","",RANK(AD43,AD42:AD50))</f>
        <v>1</v>
      </c>
      <c r="W42" s="123"/>
      <c r="X42" s="22"/>
      <c r="Y42" s="22"/>
      <c r="Z42" s="20"/>
      <c r="AA42" s="20"/>
      <c r="AD42" s="65"/>
      <c r="AE42" s="65">
        <f>IF(J42="","",IF(J42&gt;L42,1,0))</f>
        <v>1</v>
      </c>
      <c r="AF42" s="65">
        <f>IF(L42="","",IF(J42&lt;L42,1,0))</f>
        <v>0</v>
      </c>
      <c r="AG42" s="65">
        <f>IF(O42="","",IF(O42&gt;Q42,1,0))</f>
        <v>1</v>
      </c>
      <c r="AH42" s="65">
        <f>IF(Q42="","",IF(O42&lt;Q42,1,0))</f>
        <v>0</v>
      </c>
    </row>
    <row r="43" spans="2:34" ht="15" customHeight="1">
      <c r="B43" s="75"/>
      <c r="C43" s="88"/>
      <c r="D43" s="131"/>
      <c r="E43" s="132"/>
      <c r="F43" s="132"/>
      <c r="G43" s="132"/>
      <c r="H43" s="133"/>
      <c r="I43" s="111">
        <f>IF(J42="","",SUM(AE42:AE44))</f>
        <v>2</v>
      </c>
      <c r="J43" s="22">
        <v>21</v>
      </c>
      <c r="K43" s="18" t="s">
        <v>64</v>
      </c>
      <c r="L43" s="22">
        <v>9</v>
      </c>
      <c r="M43" s="126">
        <f>IF(L42="","",SUM(AF42:AF44))</f>
        <v>0</v>
      </c>
      <c r="N43" s="111">
        <f>IF(O42="","",SUM(AG42:AG44))</f>
        <v>2</v>
      </c>
      <c r="O43" s="41">
        <v>21</v>
      </c>
      <c r="P43" s="18" t="s">
        <v>64</v>
      </c>
      <c r="Q43" s="41">
        <v>13</v>
      </c>
      <c r="R43" s="126">
        <f>IF(Q42="","",SUM(AH42:AH44))</f>
        <v>0</v>
      </c>
      <c r="S43" s="71"/>
      <c r="T43" s="138"/>
      <c r="U43" s="124"/>
      <c r="V43" s="71"/>
      <c r="W43" s="124"/>
      <c r="X43" s="22"/>
      <c r="Y43" s="22"/>
      <c r="Z43" s="20"/>
      <c r="AA43" s="20"/>
      <c r="AD43" s="66">
        <f>IF(S42="","",S42*1000+(I43+N43)*100+((I43+N43)-(M43+R43))*10+((SUM(J42:J44)+SUM(O42:O44))-(SUM(L42:L44)+SUM(Q42:Q44))))</f>
        <v>2476</v>
      </c>
      <c r="AE43" s="65">
        <f>IF(J43="","",IF(J43&gt;L43,1,0))</f>
        <v>1</v>
      </c>
      <c r="AF43" s="65">
        <f>IF(L43="","",IF(J43&lt;L43,1,0))</f>
        <v>0</v>
      </c>
      <c r="AG43" s="65">
        <f>IF(O43="","",IF(O43&gt;Q43,1,0))</f>
        <v>1</v>
      </c>
      <c r="AH43" s="65">
        <f>IF(Q43="","",IF(O43&lt;Q43,1,0))</f>
        <v>0</v>
      </c>
    </row>
    <row r="44" spans="2:34" ht="15" customHeight="1">
      <c r="B44" s="76"/>
      <c r="C44" s="89"/>
      <c r="D44" s="134"/>
      <c r="E44" s="135"/>
      <c r="F44" s="135"/>
      <c r="G44" s="135"/>
      <c r="H44" s="136"/>
      <c r="I44" s="112"/>
      <c r="J44" s="23"/>
      <c r="K44" s="18" t="s">
        <v>80</v>
      </c>
      <c r="L44" s="23"/>
      <c r="M44" s="127"/>
      <c r="N44" s="112"/>
      <c r="O44" s="42"/>
      <c r="P44" s="18" t="s">
        <v>80</v>
      </c>
      <c r="Q44" s="42"/>
      <c r="R44" s="127"/>
      <c r="S44" s="68"/>
      <c r="T44" s="139"/>
      <c r="U44" s="125"/>
      <c r="V44" s="68"/>
      <c r="W44" s="125"/>
      <c r="X44" s="22"/>
      <c r="Y44" s="22"/>
      <c r="Z44" s="34"/>
      <c r="AA44" s="34"/>
      <c r="AD44" s="65"/>
      <c r="AE44" s="65">
        <f>IF(J44="","",IF(J44&gt;L44,1,0))</f>
      </c>
      <c r="AF44" s="65">
        <f>IF(L44="","",IF(J44&lt;L44,1,0))</f>
      </c>
      <c r="AG44" s="65">
        <f>IF(O44="","",IF(O44&gt;Q44,1,0))</f>
      </c>
      <c r="AH44" s="65">
        <f>IF(Q44="","",IF(O44&lt;Q44,1,0))</f>
      </c>
    </row>
    <row r="45" spans="2:34" ht="15" customHeight="1">
      <c r="B45" s="74" t="s">
        <v>154</v>
      </c>
      <c r="C45" s="87" t="s">
        <v>160</v>
      </c>
      <c r="D45" s="40" t="str">
        <f>IF(E45="","",IF(D46&gt;H46,"○","×"))</f>
        <v>×</v>
      </c>
      <c r="E45" s="21">
        <f>IF(L42="","",L42)</f>
        <v>9</v>
      </c>
      <c r="F45" s="28" t="s">
        <v>81</v>
      </c>
      <c r="G45" s="21">
        <f>IF(J42="","",J42)</f>
        <v>21</v>
      </c>
      <c r="H45" s="43"/>
      <c r="I45" s="128"/>
      <c r="J45" s="129"/>
      <c r="K45" s="129"/>
      <c r="L45" s="129"/>
      <c r="M45" s="130"/>
      <c r="N45" s="40" t="str">
        <f>IF(O45="","",IF(N46&gt;R46,"○","×"))</f>
        <v>×</v>
      </c>
      <c r="O45" s="21">
        <v>11</v>
      </c>
      <c r="P45" s="28" t="s">
        <v>81</v>
      </c>
      <c r="Q45" s="21">
        <v>21</v>
      </c>
      <c r="R45" s="44"/>
      <c r="S45" s="77">
        <f>IF(D45="","",COUNTIF(D45:R47,"○"))</f>
        <v>0</v>
      </c>
      <c r="T45" s="137" t="s">
        <v>66</v>
      </c>
      <c r="U45" s="123">
        <f>IF(D45="","",COUNTIF(D45:R47,"×"))</f>
        <v>2</v>
      </c>
      <c r="V45" s="77">
        <f>IF(AD46="","",RANK(AD46,AD42:AD50))</f>
        <v>3</v>
      </c>
      <c r="W45" s="123"/>
      <c r="X45" s="22"/>
      <c r="Y45" s="22"/>
      <c r="Z45" s="34"/>
      <c r="AA45" s="34"/>
      <c r="AD45" s="65"/>
      <c r="AE45" s="65">
        <f>IF(O45="","",IF(O45&gt;Q45,1,0))</f>
        <v>0</v>
      </c>
      <c r="AF45" s="65">
        <f>IF(Q45="","",IF(O45&lt;Q45,1,0))</f>
        <v>1</v>
      </c>
      <c r="AG45" s="65"/>
      <c r="AH45" s="65"/>
    </row>
    <row r="46" spans="2:34" ht="15" customHeight="1">
      <c r="B46" s="75"/>
      <c r="C46" s="88"/>
      <c r="D46" s="111">
        <f>M43</f>
        <v>0</v>
      </c>
      <c r="E46" s="22">
        <f>IF(L43="","",L43)</f>
        <v>9</v>
      </c>
      <c r="F46" s="18" t="s">
        <v>82</v>
      </c>
      <c r="G46" s="22">
        <f>IF(J43="","",J43)</f>
        <v>21</v>
      </c>
      <c r="H46" s="126">
        <f>I43</f>
        <v>2</v>
      </c>
      <c r="I46" s="131"/>
      <c r="J46" s="132"/>
      <c r="K46" s="132"/>
      <c r="L46" s="132"/>
      <c r="M46" s="133"/>
      <c r="N46" s="111">
        <f>IF(O45="","",SUM(AE45:AE47))</f>
        <v>0</v>
      </c>
      <c r="O46" s="22">
        <v>8</v>
      </c>
      <c r="P46" s="18" t="s">
        <v>68</v>
      </c>
      <c r="Q46" s="22">
        <v>21</v>
      </c>
      <c r="R46" s="126">
        <f>IF(Q45="","",SUM(AF45:AF47))</f>
        <v>2</v>
      </c>
      <c r="S46" s="71"/>
      <c r="T46" s="138"/>
      <c r="U46" s="124"/>
      <c r="V46" s="71"/>
      <c r="W46" s="124"/>
      <c r="X46" s="22"/>
      <c r="Y46" s="22"/>
      <c r="Z46" s="34"/>
      <c r="AA46" s="34"/>
      <c r="AD46" s="66">
        <f>IF(S45="","",S45*1000+(D46+N46)*100+((D46+N46)-(H46+R46))*10+((SUM(E45:E47)+SUM(O45:O47))-(SUM(G45:G47)+SUM(Q45:Q47))))</f>
        <v>-87</v>
      </c>
      <c r="AE46" s="65">
        <f>IF(O46="","",IF(O46&gt;Q46,1,0))</f>
        <v>0</v>
      </c>
      <c r="AF46" s="65">
        <f>IF(Q46="","",IF(O46&lt;Q46,1,0))</f>
        <v>1</v>
      </c>
      <c r="AG46" s="65"/>
      <c r="AH46" s="65"/>
    </row>
    <row r="47" spans="2:34" ht="15" customHeight="1">
      <c r="B47" s="76"/>
      <c r="C47" s="89"/>
      <c r="D47" s="112"/>
      <c r="E47" s="23">
        <f>IF(L44="","",L44)</f>
      </c>
      <c r="F47" s="25" t="s">
        <v>64</v>
      </c>
      <c r="G47" s="23">
        <f>IF(J44="","",J44)</f>
      </c>
      <c r="H47" s="127"/>
      <c r="I47" s="134"/>
      <c r="J47" s="135"/>
      <c r="K47" s="135"/>
      <c r="L47" s="135"/>
      <c r="M47" s="136"/>
      <c r="N47" s="112"/>
      <c r="O47" s="23"/>
      <c r="P47" s="18" t="s">
        <v>64</v>
      </c>
      <c r="Q47" s="23"/>
      <c r="R47" s="127"/>
      <c r="S47" s="68"/>
      <c r="T47" s="139"/>
      <c r="U47" s="125"/>
      <c r="V47" s="68"/>
      <c r="W47" s="125"/>
      <c r="X47" s="22"/>
      <c r="Y47" s="22"/>
      <c r="Z47" s="34"/>
      <c r="AA47" s="34"/>
      <c r="AD47" s="65"/>
      <c r="AE47" s="65">
        <f>IF(O47="","",IF(O47&gt;Q47,1,0))</f>
      </c>
      <c r="AF47" s="65">
        <f>IF(Q47="","",IF(O47&lt;Q47,1,0))</f>
      </c>
      <c r="AG47" s="65"/>
      <c r="AH47" s="65"/>
    </row>
    <row r="48" spans="2:34" ht="15" customHeight="1">
      <c r="B48" s="75" t="s">
        <v>156</v>
      </c>
      <c r="C48" s="87" t="s">
        <v>161</v>
      </c>
      <c r="D48" s="40" t="str">
        <f>IF(E48="","",IF(D49&gt;H49,"○","×"))</f>
        <v>×</v>
      </c>
      <c r="E48" s="21">
        <f>IF(Q42="","",Q42)</f>
        <v>17</v>
      </c>
      <c r="F48" s="28" t="s">
        <v>64</v>
      </c>
      <c r="G48" s="21">
        <f>IF(O42="","",O42)</f>
        <v>21</v>
      </c>
      <c r="H48" s="44"/>
      <c r="I48" s="40" t="str">
        <f>IF(J48="","",IF(I49&gt;M49,"○","×"))</f>
        <v>○</v>
      </c>
      <c r="J48" s="21">
        <f>IF(Q45="","",Q45)</f>
        <v>21</v>
      </c>
      <c r="K48" s="18" t="s">
        <v>64</v>
      </c>
      <c r="L48" s="21">
        <f>IF(O45="","",O45)</f>
        <v>11</v>
      </c>
      <c r="M48" s="44"/>
      <c r="N48" s="128"/>
      <c r="O48" s="129"/>
      <c r="P48" s="129"/>
      <c r="Q48" s="129"/>
      <c r="R48" s="130"/>
      <c r="S48" s="77">
        <f>IF(D48="","",COUNTIF(D48:M48,"○"))</f>
        <v>1</v>
      </c>
      <c r="T48" s="137" t="s">
        <v>66</v>
      </c>
      <c r="U48" s="123">
        <f>IF(D48="","",COUNTIF(D48:M48,"×"))</f>
        <v>1</v>
      </c>
      <c r="V48" s="77">
        <f>IF(AD49="","",RANK(AD49,AD42:AD50))</f>
        <v>2</v>
      </c>
      <c r="W48" s="123"/>
      <c r="X48" s="22"/>
      <c r="Y48" s="22"/>
      <c r="Z48" s="34"/>
      <c r="AA48" s="34"/>
      <c r="AD48" s="65"/>
      <c r="AE48" s="65"/>
      <c r="AF48" s="65"/>
      <c r="AG48" s="65"/>
      <c r="AH48" s="65"/>
    </row>
    <row r="49" spans="2:34" ht="15" customHeight="1">
      <c r="B49" s="75"/>
      <c r="C49" s="88"/>
      <c r="D49" s="111">
        <f>R43</f>
        <v>0</v>
      </c>
      <c r="E49" s="22">
        <f>IF(Q43="","",Q43)</f>
        <v>13</v>
      </c>
      <c r="F49" s="18" t="s">
        <v>80</v>
      </c>
      <c r="G49" s="22">
        <f>IF(O43="","",O43)</f>
        <v>21</v>
      </c>
      <c r="H49" s="126">
        <f>N43</f>
        <v>2</v>
      </c>
      <c r="I49" s="111">
        <f>R46</f>
        <v>2</v>
      </c>
      <c r="J49" s="22">
        <f>IF(Q46="","",Q46)</f>
        <v>21</v>
      </c>
      <c r="K49" s="18" t="s">
        <v>80</v>
      </c>
      <c r="L49" s="41">
        <f>IF(O46="","",O46)</f>
        <v>8</v>
      </c>
      <c r="M49" s="126">
        <f>N46</f>
        <v>0</v>
      </c>
      <c r="N49" s="131"/>
      <c r="O49" s="132"/>
      <c r="P49" s="132"/>
      <c r="Q49" s="132"/>
      <c r="R49" s="133"/>
      <c r="S49" s="71"/>
      <c r="T49" s="138"/>
      <c r="U49" s="124"/>
      <c r="V49" s="71"/>
      <c r="W49" s="124"/>
      <c r="X49" s="22"/>
      <c r="Y49" s="22"/>
      <c r="Z49" s="34"/>
      <c r="AA49" s="34"/>
      <c r="AD49" s="66">
        <f>IF(S48="","",S48*1000+(D49+I49)*100+((D49+I49)-(H49+M49))*10+((SUM(E48:E50)+SUM(J48:J50))-(SUM(G48:G50)+SUM(L48:L50))))</f>
        <v>1211</v>
      </c>
      <c r="AE49" s="65"/>
      <c r="AF49" s="65"/>
      <c r="AG49" s="65"/>
      <c r="AH49" s="65"/>
    </row>
    <row r="50" spans="2:34" ht="15" customHeight="1">
      <c r="B50" s="76"/>
      <c r="C50" s="89"/>
      <c r="D50" s="112"/>
      <c r="E50" s="23">
        <f>IF(Q44="","",Q44)</f>
      </c>
      <c r="F50" s="25" t="s">
        <v>80</v>
      </c>
      <c r="G50" s="23">
        <f>IF(O44="","",O44)</f>
      </c>
      <c r="H50" s="127"/>
      <c r="I50" s="112"/>
      <c r="J50" s="23">
        <f>IF(Q47="","",Q47)</f>
      </c>
      <c r="K50" s="18" t="s">
        <v>80</v>
      </c>
      <c r="L50" s="42">
        <f>IF(O47="","",O47)</f>
      </c>
      <c r="M50" s="127"/>
      <c r="N50" s="134"/>
      <c r="O50" s="135"/>
      <c r="P50" s="135"/>
      <c r="Q50" s="135"/>
      <c r="R50" s="136"/>
      <c r="S50" s="68"/>
      <c r="T50" s="139"/>
      <c r="U50" s="125"/>
      <c r="V50" s="68"/>
      <c r="W50" s="125"/>
      <c r="X50" s="22"/>
      <c r="Y50" s="22"/>
      <c r="Z50" s="34"/>
      <c r="AA50" s="34"/>
      <c r="AD50" s="65"/>
      <c r="AE50" s="65"/>
      <c r="AF50" s="65"/>
      <c r="AG50" s="65"/>
      <c r="AH50" s="65"/>
    </row>
    <row r="51" spans="2:34" s="29" customFormat="1" ht="15" customHeight="1">
      <c r="B51" s="45"/>
      <c r="C51" s="45"/>
      <c r="E51" s="38"/>
      <c r="F51" s="38"/>
      <c r="G51" s="38"/>
      <c r="J51" s="38"/>
      <c r="K51" s="38"/>
      <c r="L51" s="38"/>
      <c r="O51" s="38"/>
      <c r="P51" s="38"/>
      <c r="Q51" s="38"/>
      <c r="R51" s="38"/>
      <c r="AD51" s="65"/>
      <c r="AE51" s="65"/>
      <c r="AF51" s="65"/>
      <c r="AG51" s="65"/>
      <c r="AH51" s="65"/>
    </row>
    <row r="52" spans="2:34" ht="15" customHeight="1">
      <c r="B52" s="35" t="s">
        <v>99</v>
      </c>
      <c r="C52" s="36"/>
      <c r="D52" s="78" t="s">
        <v>171</v>
      </c>
      <c r="E52" s="79"/>
      <c r="F52" s="79"/>
      <c r="G52" s="79"/>
      <c r="H52" s="80"/>
      <c r="I52" s="78" t="s">
        <v>172</v>
      </c>
      <c r="J52" s="79"/>
      <c r="K52" s="79"/>
      <c r="L52" s="79"/>
      <c r="M52" s="80"/>
      <c r="N52" s="78" t="s">
        <v>173</v>
      </c>
      <c r="O52" s="79"/>
      <c r="P52" s="79"/>
      <c r="Q52" s="79"/>
      <c r="R52" s="80"/>
      <c r="S52" s="15"/>
      <c r="T52" s="39" t="s">
        <v>62</v>
      </c>
      <c r="U52" s="39"/>
      <c r="V52" s="78" t="s">
        <v>63</v>
      </c>
      <c r="W52" s="80"/>
      <c r="AA52" s="20"/>
      <c r="AD52" s="65"/>
      <c r="AE52" s="65"/>
      <c r="AF52" s="65"/>
      <c r="AG52" s="65"/>
      <c r="AH52" s="65"/>
    </row>
    <row r="53" spans="2:34" ht="15" customHeight="1">
      <c r="B53" s="74" t="s">
        <v>131</v>
      </c>
      <c r="C53" s="87" t="s">
        <v>162</v>
      </c>
      <c r="D53" s="128"/>
      <c r="E53" s="129"/>
      <c r="F53" s="129"/>
      <c r="G53" s="129"/>
      <c r="H53" s="130"/>
      <c r="I53" s="40" t="str">
        <f>IF(I54="","",IF(I54&gt;M54,"○","×"))</f>
        <v>×</v>
      </c>
      <c r="J53" s="21">
        <v>21</v>
      </c>
      <c r="K53" s="18" t="s">
        <v>83</v>
      </c>
      <c r="L53" s="21">
        <v>14</v>
      </c>
      <c r="M53" s="13"/>
      <c r="N53" s="16" t="str">
        <f>IF(N54="","",IF(N54&gt;R54,"○","×"))</f>
        <v>○</v>
      </c>
      <c r="O53" s="21">
        <v>19</v>
      </c>
      <c r="P53" s="18" t="s">
        <v>84</v>
      </c>
      <c r="Q53" s="21">
        <v>21</v>
      </c>
      <c r="R53" s="13"/>
      <c r="S53" s="77">
        <f>IF(I53="","",COUNTIF(I53:R53,"○"))</f>
        <v>1</v>
      </c>
      <c r="T53" s="137" t="s">
        <v>66</v>
      </c>
      <c r="U53" s="123">
        <f>IF(I53="","",COUNTIF(I53:R53,"×"))</f>
        <v>1</v>
      </c>
      <c r="V53" s="77">
        <f>IF(AD54="","",RANK(AD54,AD53:AD61))</f>
        <v>2</v>
      </c>
      <c r="W53" s="123"/>
      <c r="X53" s="22"/>
      <c r="Y53" s="22"/>
      <c r="Z53" s="20"/>
      <c r="AA53" s="20"/>
      <c r="AD53" s="65"/>
      <c r="AE53" s="65">
        <f>IF(J53="","",IF(J53&gt;L53,1,0))</f>
        <v>1</v>
      </c>
      <c r="AF53" s="65">
        <f>IF(L53="","",IF(J53&lt;L53,1,0))</f>
        <v>0</v>
      </c>
      <c r="AG53" s="65">
        <f>IF(O53="","",IF(O53&gt;Q53,1,0))</f>
        <v>0</v>
      </c>
      <c r="AH53" s="65">
        <f>IF(Q53="","",IF(O53&lt;Q53,1,0))</f>
        <v>1</v>
      </c>
    </row>
    <row r="54" spans="2:34" ht="15" customHeight="1">
      <c r="B54" s="75"/>
      <c r="C54" s="88"/>
      <c r="D54" s="131"/>
      <c r="E54" s="132"/>
      <c r="F54" s="132"/>
      <c r="G54" s="132"/>
      <c r="H54" s="133"/>
      <c r="I54" s="111">
        <f>IF(J53="","",SUM(AE53:AE55))</f>
        <v>1</v>
      </c>
      <c r="J54" s="22">
        <v>16</v>
      </c>
      <c r="K54" s="18" t="s">
        <v>80</v>
      </c>
      <c r="L54" s="22">
        <v>21</v>
      </c>
      <c r="M54" s="126">
        <f>IF(L53="","",SUM(AF53:AF55))</f>
        <v>2</v>
      </c>
      <c r="N54" s="111">
        <f>IF(O53="","",SUM(AG53:AG55))</f>
        <v>2</v>
      </c>
      <c r="O54" s="41">
        <v>21</v>
      </c>
      <c r="P54" s="18" t="s">
        <v>80</v>
      </c>
      <c r="Q54" s="41">
        <v>13</v>
      </c>
      <c r="R54" s="126">
        <f>IF(Q53="","",SUM(AH53:AH55))</f>
        <v>1</v>
      </c>
      <c r="S54" s="71"/>
      <c r="T54" s="138"/>
      <c r="U54" s="124"/>
      <c r="V54" s="71"/>
      <c r="W54" s="124"/>
      <c r="X54" s="22"/>
      <c r="Y54" s="22"/>
      <c r="Z54" s="20"/>
      <c r="AA54" s="20"/>
      <c r="AD54" s="66">
        <f>IF(S53="","",S53*1000+(I54+N54)*100+((I54+N54)-(M54+R54))*10+((SUM(J53:J55)+SUM(O53:O55))-(SUM(L53:L55)+SUM(Q53:Q55))))</f>
        <v>1294</v>
      </c>
      <c r="AE54" s="65">
        <f>IF(J54="","",IF(J54&gt;L54,1,0))</f>
        <v>0</v>
      </c>
      <c r="AF54" s="65">
        <f>IF(L54="","",IF(J54&lt;L54,1,0))</f>
        <v>1</v>
      </c>
      <c r="AG54" s="65">
        <f>IF(O54="","",IF(O54&gt;Q54,1,0))</f>
        <v>1</v>
      </c>
      <c r="AH54" s="65">
        <f>IF(Q54="","",IF(O54&lt;Q54,1,0))</f>
        <v>0</v>
      </c>
    </row>
    <row r="55" spans="2:34" ht="15" customHeight="1">
      <c r="B55" s="76"/>
      <c r="C55" s="89"/>
      <c r="D55" s="134"/>
      <c r="E55" s="135"/>
      <c r="F55" s="135"/>
      <c r="G55" s="135"/>
      <c r="H55" s="136"/>
      <c r="I55" s="112"/>
      <c r="J55" s="23">
        <v>5</v>
      </c>
      <c r="K55" s="18" t="s">
        <v>84</v>
      </c>
      <c r="L55" s="23">
        <v>21</v>
      </c>
      <c r="M55" s="127"/>
      <c r="N55" s="112"/>
      <c r="O55" s="42">
        <v>21</v>
      </c>
      <c r="P55" s="18" t="s">
        <v>84</v>
      </c>
      <c r="Q55" s="42">
        <v>19</v>
      </c>
      <c r="R55" s="127"/>
      <c r="S55" s="68"/>
      <c r="T55" s="139"/>
      <c r="U55" s="125"/>
      <c r="V55" s="68"/>
      <c r="W55" s="125"/>
      <c r="X55" s="22"/>
      <c r="Y55" s="22"/>
      <c r="Z55" s="34"/>
      <c r="AA55" s="34"/>
      <c r="AD55" s="65"/>
      <c r="AE55" s="65">
        <f>IF(J55="","",IF(J55&gt;L55,1,0))</f>
        <v>0</v>
      </c>
      <c r="AF55" s="65">
        <f>IF(L55="","",IF(J55&lt;L55,1,0))</f>
        <v>1</v>
      </c>
      <c r="AG55" s="65">
        <f>IF(O55="","",IF(O55&gt;Q55,1,0))</f>
        <v>1</v>
      </c>
      <c r="AH55" s="65">
        <f>IF(Q55="","",IF(O55&lt;Q55,1,0))</f>
        <v>0</v>
      </c>
    </row>
    <row r="56" spans="2:34" ht="15" customHeight="1">
      <c r="B56" s="74" t="s">
        <v>157</v>
      </c>
      <c r="C56" s="87" t="s">
        <v>163</v>
      </c>
      <c r="D56" s="40" t="str">
        <f>IF(E56="","",IF(D57&gt;H57,"○","×"))</f>
        <v>○</v>
      </c>
      <c r="E56" s="21">
        <f>IF(L53="","",L53)</f>
        <v>14</v>
      </c>
      <c r="F56" s="28" t="s">
        <v>84</v>
      </c>
      <c r="G56" s="21">
        <f>IF(J53="","",J53)</f>
        <v>21</v>
      </c>
      <c r="H56" s="43"/>
      <c r="I56" s="128"/>
      <c r="J56" s="129"/>
      <c r="K56" s="129"/>
      <c r="L56" s="129"/>
      <c r="M56" s="130"/>
      <c r="N56" s="40" t="str">
        <f>IF(O56="","",IF(N57&gt;R57,"○","×"))</f>
        <v>○</v>
      </c>
      <c r="O56" s="21">
        <v>21</v>
      </c>
      <c r="P56" s="28" t="s">
        <v>84</v>
      </c>
      <c r="Q56" s="21">
        <v>11</v>
      </c>
      <c r="R56" s="44"/>
      <c r="S56" s="77">
        <f>IF(D56="","",COUNTIF(D56:R58,"○"))</f>
        <v>2</v>
      </c>
      <c r="T56" s="137" t="s">
        <v>66</v>
      </c>
      <c r="U56" s="123">
        <f>IF(D56="","",COUNTIF(D56:R58,"×"))</f>
        <v>0</v>
      </c>
      <c r="V56" s="77">
        <f>IF(AD57="","",RANK(AD57,AD53:AD61))</f>
        <v>1</v>
      </c>
      <c r="W56" s="123"/>
      <c r="X56" s="22"/>
      <c r="Y56" s="22"/>
      <c r="Z56" s="34"/>
      <c r="AA56" s="34"/>
      <c r="AD56" s="65"/>
      <c r="AE56" s="65">
        <f>IF(O56="","",IF(O56&gt;Q56,1,0))</f>
        <v>1</v>
      </c>
      <c r="AF56" s="65">
        <f>IF(Q56="","",IF(O56&lt;Q56,1,0))</f>
        <v>0</v>
      </c>
      <c r="AG56" s="65"/>
      <c r="AH56" s="65"/>
    </row>
    <row r="57" spans="2:34" ht="15" customHeight="1">
      <c r="B57" s="75"/>
      <c r="C57" s="88"/>
      <c r="D57" s="111">
        <f>M54</f>
        <v>2</v>
      </c>
      <c r="E57" s="22">
        <f>IF(L54="","",L54)</f>
        <v>21</v>
      </c>
      <c r="F57" s="18" t="s">
        <v>85</v>
      </c>
      <c r="G57" s="22">
        <f>IF(J54="","",J54)</f>
        <v>16</v>
      </c>
      <c r="H57" s="126">
        <f>I54</f>
        <v>1</v>
      </c>
      <c r="I57" s="131"/>
      <c r="J57" s="132"/>
      <c r="K57" s="132"/>
      <c r="L57" s="132"/>
      <c r="M57" s="133"/>
      <c r="N57" s="111">
        <f>IF(O56="","",SUM(AE56:AE58))</f>
        <v>2</v>
      </c>
      <c r="O57" s="22">
        <v>21</v>
      </c>
      <c r="P57" s="18" t="s">
        <v>83</v>
      </c>
      <c r="Q57" s="22">
        <v>18</v>
      </c>
      <c r="R57" s="126">
        <f>IF(Q56="","",SUM(AF56:AF58))</f>
        <v>0</v>
      </c>
      <c r="S57" s="71"/>
      <c r="T57" s="138"/>
      <c r="U57" s="124"/>
      <c r="V57" s="71"/>
      <c r="W57" s="124"/>
      <c r="X57" s="22"/>
      <c r="Y57" s="22"/>
      <c r="Z57" s="34"/>
      <c r="AA57" s="34"/>
      <c r="AD57" s="66">
        <f>IF(S56="","",S56*1000+(D57+N57)*100+((D57+N57)-(H57+R57))*10+((SUM(E56:E58)+SUM(O56:O58))-(SUM(G56:G58)+SUM(Q56:Q58))))</f>
        <v>2457</v>
      </c>
      <c r="AE57" s="65">
        <f>IF(O57="","",IF(O57&gt;Q57,1,0))</f>
        <v>1</v>
      </c>
      <c r="AF57" s="65">
        <f>IF(Q57="","",IF(O57&lt;Q57,1,0))</f>
        <v>0</v>
      </c>
      <c r="AG57" s="65"/>
      <c r="AH57" s="65"/>
    </row>
    <row r="58" spans="2:34" ht="15" customHeight="1">
      <c r="B58" s="76"/>
      <c r="C58" s="89"/>
      <c r="D58" s="112"/>
      <c r="E58" s="23">
        <f>IF(L55="","",L55)</f>
        <v>21</v>
      </c>
      <c r="F58" s="25" t="s">
        <v>83</v>
      </c>
      <c r="G58" s="23">
        <f>IF(J55="","",J55)</f>
        <v>5</v>
      </c>
      <c r="H58" s="127"/>
      <c r="I58" s="134"/>
      <c r="J58" s="135"/>
      <c r="K58" s="135"/>
      <c r="L58" s="135"/>
      <c r="M58" s="136"/>
      <c r="N58" s="112"/>
      <c r="O58" s="23"/>
      <c r="P58" s="18" t="s">
        <v>83</v>
      </c>
      <c r="Q58" s="23"/>
      <c r="R58" s="127"/>
      <c r="S58" s="68"/>
      <c r="T58" s="139"/>
      <c r="U58" s="125"/>
      <c r="V58" s="68"/>
      <c r="W58" s="125"/>
      <c r="X58" s="22"/>
      <c r="Y58" s="22"/>
      <c r="Z58" s="34"/>
      <c r="AA58" s="34"/>
      <c r="AD58" s="65"/>
      <c r="AE58" s="65">
        <f>IF(O58="","",IF(O58&gt;Q58,1,0))</f>
      </c>
      <c r="AF58" s="65">
        <f>IF(Q58="","",IF(O58&lt;Q58,1,0))</f>
      </c>
      <c r="AG58" s="65"/>
      <c r="AH58" s="65"/>
    </row>
    <row r="59" spans="2:34" ht="15" customHeight="1">
      <c r="B59" s="75" t="s">
        <v>158</v>
      </c>
      <c r="C59" s="87" t="s">
        <v>164</v>
      </c>
      <c r="D59" s="40" t="str">
        <f>IF(E59="","",IF(D60&gt;H60,"○","×"))</f>
        <v>×</v>
      </c>
      <c r="E59" s="21">
        <f>IF(Q53="","",Q53)</f>
        <v>21</v>
      </c>
      <c r="F59" s="28" t="s">
        <v>83</v>
      </c>
      <c r="G59" s="21">
        <f>IF(O53="","",O53)</f>
        <v>19</v>
      </c>
      <c r="H59" s="44"/>
      <c r="I59" s="40" t="str">
        <f>IF(J59="","",IF(I60&gt;M60,"○","×"))</f>
        <v>×</v>
      </c>
      <c r="J59" s="21">
        <f>IF(Q56="","",Q56)</f>
        <v>11</v>
      </c>
      <c r="K59" s="18" t="s">
        <v>83</v>
      </c>
      <c r="L59" s="21">
        <f>IF(O56="","",O56)</f>
        <v>21</v>
      </c>
      <c r="M59" s="44"/>
      <c r="N59" s="128"/>
      <c r="O59" s="129"/>
      <c r="P59" s="129"/>
      <c r="Q59" s="129"/>
      <c r="R59" s="130"/>
      <c r="S59" s="77">
        <f>IF(D59="","",COUNTIF(D59:M59,"○"))</f>
        <v>0</v>
      </c>
      <c r="T59" s="137" t="s">
        <v>66</v>
      </c>
      <c r="U59" s="123">
        <f>IF(D59="","",COUNTIF(D59:M59,"×"))</f>
        <v>2</v>
      </c>
      <c r="V59" s="77">
        <f>IF(AD60="","",RANK(AD60,AD53:AD61))</f>
        <v>3</v>
      </c>
      <c r="W59" s="123"/>
      <c r="X59" s="22"/>
      <c r="Y59" s="22"/>
      <c r="Z59" s="34"/>
      <c r="AA59" s="34"/>
      <c r="AD59" s="65"/>
      <c r="AE59" s="65"/>
      <c r="AF59" s="65"/>
      <c r="AG59" s="65"/>
      <c r="AH59" s="65"/>
    </row>
    <row r="60" spans="2:34" ht="15" customHeight="1">
      <c r="B60" s="75"/>
      <c r="C60" s="88"/>
      <c r="D60" s="111">
        <f>R54</f>
        <v>1</v>
      </c>
      <c r="E60" s="22">
        <f>IF(Q54="","",Q54)</f>
        <v>13</v>
      </c>
      <c r="F60" s="18" t="s">
        <v>83</v>
      </c>
      <c r="G60" s="22">
        <f>IF(O54="","",O54)</f>
        <v>21</v>
      </c>
      <c r="H60" s="126">
        <f>N54</f>
        <v>2</v>
      </c>
      <c r="I60" s="111">
        <f>R57</f>
        <v>0</v>
      </c>
      <c r="J60" s="22">
        <f>IF(Q57="","",Q57)</f>
        <v>18</v>
      </c>
      <c r="K60" s="18" t="s">
        <v>83</v>
      </c>
      <c r="L60" s="41">
        <f>IF(O57="","",O57)</f>
        <v>21</v>
      </c>
      <c r="M60" s="126">
        <f>N57</f>
        <v>2</v>
      </c>
      <c r="N60" s="131"/>
      <c r="O60" s="132"/>
      <c r="P60" s="132"/>
      <c r="Q60" s="132"/>
      <c r="R60" s="133"/>
      <c r="S60" s="71"/>
      <c r="T60" s="138"/>
      <c r="U60" s="124"/>
      <c r="V60" s="71"/>
      <c r="W60" s="124"/>
      <c r="X60" s="22"/>
      <c r="Y60" s="22"/>
      <c r="Z60" s="34"/>
      <c r="AA60" s="34"/>
      <c r="AD60" s="66">
        <f>IF(S59="","",S59*1000+(D60+I60)*100+((D60+I60)-(H60+M60))*10+((SUM(E59:E61)+SUM(J59:J61))-(SUM(G59:G61)+SUM(L59:L61))))</f>
        <v>49</v>
      </c>
      <c r="AE60" s="65"/>
      <c r="AF60" s="65"/>
      <c r="AG60" s="65"/>
      <c r="AH60" s="65"/>
    </row>
    <row r="61" spans="2:34" ht="15" customHeight="1">
      <c r="B61" s="76"/>
      <c r="C61" s="89"/>
      <c r="D61" s="112"/>
      <c r="E61" s="23">
        <f>IF(Q55="","",Q55)</f>
        <v>19</v>
      </c>
      <c r="F61" s="25" t="s">
        <v>83</v>
      </c>
      <c r="G61" s="23">
        <f>IF(O55="","",O55)</f>
        <v>21</v>
      </c>
      <c r="H61" s="127"/>
      <c r="I61" s="112"/>
      <c r="J61" s="23">
        <f>IF(Q58="","",Q58)</f>
      </c>
      <c r="K61" s="18" t="s">
        <v>83</v>
      </c>
      <c r="L61" s="42">
        <f>IF(O58="","",O58)</f>
      </c>
      <c r="M61" s="127"/>
      <c r="N61" s="134"/>
      <c r="O61" s="135"/>
      <c r="P61" s="135"/>
      <c r="Q61" s="135"/>
      <c r="R61" s="136"/>
      <c r="S61" s="68"/>
      <c r="T61" s="139"/>
      <c r="U61" s="125"/>
      <c r="V61" s="68"/>
      <c r="W61" s="125"/>
      <c r="X61" s="22"/>
      <c r="Y61" s="22"/>
      <c r="Z61" s="34"/>
      <c r="AA61" s="34"/>
      <c r="AD61" s="65"/>
      <c r="AE61" s="65"/>
      <c r="AF61" s="65"/>
      <c r="AG61" s="65"/>
      <c r="AH61" s="65"/>
    </row>
    <row r="62" spans="2:34" s="29" customFormat="1" ht="15" customHeight="1">
      <c r="B62" s="45"/>
      <c r="C62" s="45"/>
      <c r="K62" s="46"/>
      <c r="AD62" s="65"/>
      <c r="AE62" s="65"/>
      <c r="AF62" s="65"/>
      <c r="AG62" s="65"/>
      <c r="AH62" s="65"/>
    </row>
    <row r="63" spans="2:34" ht="15" customHeight="1">
      <c r="B63" s="35" t="s">
        <v>101</v>
      </c>
      <c r="C63" s="36"/>
      <c r="D63" s="78" t="s">
        <v>174</v>
      </c>
      <c r="E63" s="79"/>
      <c r="F63" s="79"/>
      <c r="G63" s="79"/>
      <c r="H63" s="80"/>
      <c r="I63" s="78" t="s">
        <v>175</v>
      </c>
      <c r="J63" s="79"/>
      <c r="K63" s="79"/>
      <c r="L63" s="79"/>
      <c r="M63" s="80"/>
      <c r="N63" s="78" t="s">
        <v>176</v>
      </c>
      <c r="O63" s="79"/>
      <c r="P63" s="79"/>
      <c r="Q63" s="79"/>
      <c r="R63" s="80"/>
      <c r="S63" s="15"/>
      <c r="T63" s="39" t="s">
        <v>62</v>
      </c>
      <c r="U63" s="39"/>
      <c r="V63" s="78" t="s">
        <v>63</v>
      </c>
      <c r="W63" s="80"/>
      <c r="AA63" s="20"/>
      <c r="AD63" s="65"/>
      <c r="AE63" s="65"/>
      <c r="AF63" s="65"/>
      <c r="AG63" s="65"/>
      <c r="AH63" s="65"/>
    </row>
    <row r="64" spans="2:34" ht="15" customHeight="1">
      <c r="B64" s="74" t="s">
        <v>131</v>
      </c>
      <c r="C64" s="87" t="s">
        <v>165</v>
      </c>
      <c r="D64" s="128"/>
      <c r="E64" s="129"/>
      <c r="F64" s="129"/>
      <c r="G64" s="129"/>
      <c r="H64" s="130"/>
      <c r="I64" s="40" t="str">
        <f>IF(I65="","",IF(I65&gt;M65,"○","×"))</f>
        <v>○</v>
      </c>
      <c r="J64" s="21">
        <v>21</v>
      </c>
      <c r="K64" s="18" t="s">
        <v>83</v>
      </c>
      <c r="L64" s="21">
        <v>13</v>
      </c>
      <c r="M64" s="13"/>
      <c r="N64" s="16" t="str">
        <f>IF(N65="","",IF(N65&gt;R65,"○","×"))</f>
        <v>○</v>
      </c>
      <c r="O64" s="21">
        <v>21</v>
      </c>
      <c r="P64" s="18" t="s">
        <v>83</v>
      </c>
      <c r="Q64" s="21">
        <v>18</v>
      </c>
      <c r="R64" s="13"/>
      <c r="S64" s="77">
        <f>IF(I64="","",COUNTIF(I64:R64,"○"))</f>
        <v>2</v>
      </c>
      <c r="T64" s="137" t="s">
        <v>66</v>
      </c>
      <c r="U64" s="123">
        <f>IF(I64="","",COUNTIF(I64:R64,"×"))</f>
        <v>0</v>
      </c>
      <c r="V64" s="77">
        <f>IF(AD65="","",RANK(AD65,AD64:AD72))</f>
        <v>1</v>
      </c>
      <c r="W64" s="123"/>
      <c r="X64" s="22"/>
      <c r="Y64" s="22"/>
      <c r="Z64" s="20"/>
      <c r="AA64" s="20"/>
      <c r="AD64" s="65"/>
      <c r="AE64" s="65">
        <f>IF(J64="","",IF(J64&gt;L64,1,0))</f>
        <v>1</v>
      </c>
      <c r="AF64" s="65">
        <f>IF(L64="","",IF(J64&lt;L64,1,0))</f>
        <v>0</v>
      </c>
      <c r="AG64" s="65">
        <f>IF(O64="","",IF(O64&gt;Q64,1,0))</f>
        <v>1</v>
      </c>
      <c r="AH64" s="65">
        <f>IF(Q64="","",IF(O64&lt;Q64,1,0))</f>
        <v>0</v>
      </c>
    </row>
    <row r="65" spans="2:34" ht="15" customHeight="1">
      <c r="B65" s="75"/>
      <c r="C65" s="88"/>
      <c r="D65" s="131"/>
      <c r="E65" s="132"/>
      <c r="F65" s="132"/>
      <c r="G65" s="132"/>
      <c r="H65" s="133"/>
      <c r="I65" s="111">
        <f>IF(J64="","",SUM(AE64:AE66))</f>
        <v>2</v>
      </c>
      <c r="J65" s="22">
        <v>21</v>
      </c>
      <c r="K65" s="18" t="s">
        <v>83</v>
      </c>
      <c r="L65" s="22">
        <v>13</v>
      </c>
      <c r="M65" s="126">
        <f>IF(L64="","",SUM(AF64:AF66))</f>
        <v>0</v>
      </c>
      <c r="N65" s="111">
        <f>IF(O64="","",SUM(AG64:AG66))</f>
        <v>2</v>
      </c>
      <c r="O65" s="41">
        <v>21</v>
      </c>
      <c r="P65" s="18" t="s">
        <v>83</v>
      </c>
      <c r="Q65" s="41">
        <v>19</v>
      </c>
      <c r="R65" s="126">
        <f>IF(Q64="","",SUM(AH64:AH66))</f>
        <v>0</v>
      </c>
      <c r="S65" s="71"/>
      <c r="T65" s="138"/>
      <c r="U65" s="124"/>
      <c r="V65" s="71"/>
      <c r="W65" s="124"/>
      <c r="X65" s="22"/>
      <c r="Y65" s="22"/>
      <c r="Z65" s="20"/>
      <c r="AA65" s="20"/>
      <c r="AD65" s="66">
        <f>IF(S64="","",S64*1000+(I65+N65)*100+((I65+N65)-(M65+R65))*10+((SUM(J64:J66)+SUM(O64:O66))-(SUM(L64:L66)+SUM(Q64:Q66))))</f>
        <v>2461</v>
      </c>
      <c r="AE65" s="65">
        <f>IF(J65="","",IF(J65&gt;L65,1,0))</f>
        <v>1</v>
      </c>
      <c r="AF65" s="65">
        <f>IF(L65="","",IF(J65&lt;L65,1,0))</f>
        <v>0</v>
      </c>
      <c r="AG65" s="65">
        <f>IF(O65="","",IF(O65&gt;Q65,1,0))</f>
        <v>1</v>
      </c>
      <c r="AH65" s="65">
        <f>IF(Q65="","",IF(O65&lt;Q65,1,0))</f>
        <v>0</v>
      </c>
    </row>
    <row r="66" spans="2:34" ht="15" customHeight="1">
      <c r="B66" s="76"/>
      <c r="C66" s="89"/>
      <c r="D66" s="134"/>
      <c r="E66" s="135"/>
      <c r="F66" s="135"/>
      <c r="G66" s="135"/>
      <c r="H66" s="136"/>
      <c r="I66" s="112"/>
      <c r="J66" s="23"/>
      <c r="K66" s="18" t="s">
        <v>64</v>
      </c>
      <c r="L66" s="23"/>
      <c r="M66" s="127"/>
      <c r="N66" s="112"/>
      <c r="O66" s="42"/>
      <c r="P66" s="18" t="s">
        <v>64</v>
      </c>
      <c r="Q66" s="42"/>
      <c r="R66" s="127"/>
      <c r="S66" s="68"/>
      <c r="T66" s="139"/>
      <c r="U66" s="125"/>
      <c r="V66" s="68"/>
      <c r="W66" s="125"/>
      <c r="X66" s="22"/>
      <c r="Y66" s="22"/>
      <c r="Z66" s="34"/>
      <c r="AA66" s="34"/>
      <c r="AD66" s="65"/>
      <c r="AE66" s="65">
        <f>IF(J66="","",IF(J66&gt;L66,1,0))</f>
      </c>
      <c r="AF66" s="65">
        <f>IF(L66="","",IF(J66&lt;L66,1,0))</f>
      </c>
      <c r="AG66" s="65">
        <f>IF(O66="","",IF(O66&gt;Q66,1,0))</f>
      </c>
      <c r="AH66" s="65">
        <f>IF(Q66="","",IF(O66&lt;Q66,1,0))</f>
      </c>
    </row>
    <row r="67" spans="2:34" ht="15" customHeight="1">
      <c r="B67" s="74" t="s">
        <v>153</v>
      </c>
      <c r="C67" s="87" t="s">
        <v>166</v>
      </c>
      <c r="D67" s="40" t="str">
        <f>IF(E67="","",IF(D68&gt;H68,"○","×"))</f>
        <v>×</v>
      </c>
      <c r="E67" s="21">
        <f>IF(L64="","",L64)</f>
        <v>13</v>
      </c>
      <c r="F67" s="28" t="s">
        <v>64</v>
      </c>
      <c r="G67" s="21">
        <f>IF(J64="","",J64)</f>
        <v>21</v>
      </c>
      <c r="H67" s="43"/>
      <c r="I67" s="128"/>
      <c r="J67" s="129"/>
      <c r="K67" s="129"/>
      <c r="L67" s="129"/>
      <c r="M67" s="130"/>
      <c r="N67" s="40" t="str">
        <f>IF(O67="","",IF(N68&gt;R68,"○","×"))</f>
        <v>×</v>
      </c>
      <c r="O67" s="21">
        <v>11</v>
      </c>
      <c r="P67" s="28" t="s">
        <v>64</v>
      </c>
      <c r="Q67" s="21">
        <v>21</v>
      </c>
      <c r="R67" s="44"/>
      <c r="S67" s="77">
        <f>IF(D67="","",COUNTIF(D67:R69,"○"))</f>
        <v>0</v>
      </c>
      <c r="T67" s="137" t="s">
        <v>66</v>
      </c>
      <c r="U67" s="123">
        <f>IF(D67="","",COUNTIF(D67:R69,"×"))</f>
        <v>2</v>
      </c>
      <c r="V67" s="77">
        <f>IF(AD68="","",RANK(AD68,AD64:AD72))</f>
        <v>3</v>
      </c>
      <c r="W67" s="123"/>
      <c r="X67" s="22"/>
      <c r="Y67" s="22"/>
      <c r="Z67" s="34"/>
      <c r="AA67" s="34"/>
      <c r="AD67" s="65"/>
      <c r="AE67" s="65">
        <f>IF(O67="","",IF(O67&gt;Q67,1,0))</f>
        <v>0</v>
      </c>
      <c r="AF67" s="65">
        <f>IF(Q67="","",IF(O67&lt;Q67,1,0))</f>
        <v>1</v>
      </c>
      <c r="AG67" s="65"/>
      <c r="AH67" s="65"/>
    </row>
    <row r="68" spans="2:34" ht="15" customHeight="1">
      <c r="B68" s="75"/>
      <c r="C68" s="88"/>
      <c r="D68" s="111">
        <f>M65</f>
        <v>0</v>
      </c>
      <c r="E68" s="22">
        <f>IF(L65="","",L65)</f>
        <v>13</v>
      </c>
      <c r="F68" s="18" t="s">
        <v>64</v>
      </c>
      <c r="G68" s="22">
        <f>IF(J65="","",J65)</f>
        <v>21</v>
      </c>
      <c r="H68" s="126">
        <f>I65</f>
        <v>2</v>
      </c>
      <c r="I68" s="131"/>
      <c r="J68" s="132"/>
      <c r="K68" s="132"/>
      <c r="L68" s="132"/>
      <c r="M68" s="133"/>
      <c r="N68" s="111">
        <f>IF(O67="","",SUM(AE67:AE69))</f>
        <v>0</v>
      </c>
      <c r="O68" s="22">
        <v>17</v>
      </c>
      <c r="P68" s="18" t="s">
        <v>83</v>
      </c>
      <c r="Q68" s="22">
        <v>21</v>
      </c>
      <c r="R68" s="126">
        <f>IF(Q67="","",SUM(AF67:AF69))</f>
        <v>2</v>
      </c>
      <c r="S68" s="71"/>
      <c r="T68" s="138"/>
      <c r="U68" s="124"/>
      <c r="V68" s="71"/>
      <c r="W68" s="124"/>
      <c r="X68" s="22"/>
      <c r="Y68" s="22"/>
      <c r="Z68" s="34"/>
      <c r="AA68" s="34"/>
      <c r="AD68" s="66">
        <f>IF(S67="","",S67*1000+(D68+N68)*100+((D68+N68)-(H68+R68))*10+((SUM(E67:E69)+SUM(O67:O69))-(SUM(G67:G69)+SUM(Q67:Q69))))</f>
        <v>-70</v>
      </c>
      <c r="AE68" s="65">
        <f>IF(O68="","",IF(O68&gt;Q68,1,0))</f>
        <v>0</v>
      </c>
      <c r="AF68" s="65">
        <f>IF(Q68="","",IF(O68&lt;Q68,1,0))</f>
        <v>1</v>
      </c>
      <c r="AG68" s="65"/>
      <c r="AH68" s="65"/>
    </row>
    <row r="69" spans="2:34" ht="15" customHeight="1">
      <c r="B69" s="76"/>
      <c r="C69" s="89"/>
      <c r="D69" s="112"/>
      <c r="E69" s="23">
        <f>IF(L66="","",L66)</f>
      </c>
      <c r="F69" s="25" t="s">
        <v>83</v>
      </c>
      <c r="G69" s="23">
        <f>IF(J66="","",J66)</f>
      </c>
      <c r="H69" s="127"/>
      <c r="I69" s="134"/>
      <c r="J69" s="135"/>
      <c r="K69" s="135"/>
      <c r="L69" s="135"/>
      <c r="M69" s="136"/>
      <c r="N69" s="112"/>
      <c r="O69" s="23"/>
      <c r="P69" s="18" t="s">
        <v>83</v>
      </c>
      <c r="Q69" s="23"/>
      <c r="R69" s="127"/>
      <c r="S69" s="68"/>
      <c r="T69" s="139"/>
      <c r="U69" s="125"/>
      <c r="V69" s="68"/>
      <c r="W69" s="125"/>
      <c r="X69" s="22"/>
      <c r="Y69" s="22"/>
      <c r="Z69" s="34"/>
      <c r="AA69" s="34"/>
      <c r="AD69" s="65"/>
      <c r="AE69" s="65">
        <f>IF(O69="","",IF(O69&gt;Q69,1,0))</f>
      </c>
      <c r="AF69" s="65">
        <f>IF(Q69="","",IF(O69&lt;Q69,1,0))</f>
      </c>
      <c r="AG69" s="65"/>
      <c r="AH69" s="65"/>
    </row>
    <row r="70" spans="2:34" ht="15" customHeight="1">
      <c r="B70" s="75" t="s">
        <v>159</v>
      </c>
      <c r="C70" s="87" t="s">
        <v>167</v>
      </c>
      <c r="D70" s="40" t="str">
        <f>IF(E70="","",IF(D71&gt;H71,"○","×"))</f>
        <v>×</v>
      </c>
      <c r="E70" s="21">
        <f>IF(Q64="","",Q64)</f>
        <v>18</v>
      </c>
      <c r="F70" s="28" t="s">
        <v>83</v>
      </c>
      <c r="G70" s="21">
        <f>IF(O64="","",O64)</f>
        <v>21</v>
      </c>
      <c r="H70" s="44"/>
      <c r="I70" s="40" t="str">
        <f>IF(J70="","",IF(I71&gt;M71,"○","×"))</f>
        <v>○</v>
      </c>
      <c r="J70" s="21">
        <f>IF(Q67="","",Q67)</f>
        <v>21</v>
      </c>
      <c r="K70" s="18" t="s">
        <v>83</v>
      </c>
      <c r="L70" s="21">
        <f>IF(O67="","",O67)</f>
        <v>11</v>
      </c>
      <c r="M70" s="44"/>
      <c r="N70" s="128"/>
      <c r="O70" s="129"/>
      <c r="P70" s="129"/>
      <c r="Q70" s="129"/>
      <c r="R70" s="130"/>
      <c r="S70" s="77">
        <f>IF(D70="","",COUNTIF(D70:M70,"○"))</f>
        <v>1</v>
      </c>
      <c r="T70" s="137" t="s">
        <v>66</v>
      </c>
      <c r="U70" s="123">
        <f>IF(D70="","",COUNTIF(D70:M70,"×"))</f>
        <v>1</v>
      </c>
      <c r="V70" s="77">
        <f>IF(AD71="","",RANK(AD71,AD64:AD72))</f>
        <v>2</v>
      </c>
      <c r="W70" s="123"/>
      <c r="X70" s="22"/>
      <c r="Y70" s="22"/>
      <c r="Z70" s="34"/>
      <c r="AA70" s="34"/>
      <c r="AD70" s="65"/>
      <c r="AE70" s="65"/>
      <c r="AF70" s="65"/>
      <c r="AG70" s="65"/>
      <c r="AH70" s="65"/>
    </row>
    <row r="71" spans="2:34" ht="15" customHeight="1">
      <c r="B71" s="75"/>
      <c r="C71" s="88"/>
      <c r="D71" s="111">
        <f>R65</f>
        <v>0</v>
      </c>
      <c r="E71" s="22">
        <f>IF(Q65="","",Q65)</f>
        <v>19</v>
      </c>
      <c r="F71" s="18" t="s">
        <v>83</v>
      </c>
      <c r="G71" s="22">
        <f>IF(O65="","",O65)</f>
        <v>21</v>
      </c>
      <c r="H71" s="126">
        <f>N65</f>
        <v>2</v>
      </c>
      <c r="I71" s="111">
        <f>R68</f>
        <v>2</v>
      </c>
      <c r="J71" s="22">
        <f>IF(Q68="","",Q68)</f>
        <v>21</v>
      </c>
      <c r="K71" s="18" t="s">
        <v>83</v>
      </c>
      <c r="L71" s="41">
        <f>IF(O68="","",O68)</f>
        <v>17</v>
      </c>
      <c r="M71" s="126">
        <f>N68</f>
        <v>0</v>
      </c>
      <c r="N71" s="131"/>
      <c r="O71" s="132"/>
      <c r="P71" s="132"/>
      <c r="Q71" s="132"/>
      <c r="R71" s="133"/>
      <c r="S71" s="71"/>
      <c r="T71" s="138"/>
      <c r="U71" s="124"/>
      <c r="V71" s="71"/>
      <c r="W71" s="124"/>
      <c r="X71" s="22"/>
      <c r="Y71" s="22"/>
      <c r="Z71" s="34"/>
      <c r="AA71" s="34"/>
      <c r="AD71" s="66">
        <f>IF(S70="","",S70*1000+(D71+I71)*100+((D71+I71)-(H71+M71))*10+((SUM(E70:E72)+SUM(J70:J72))-(SUM(G70:G72)+SUM(L70:L72))))</f>
        <v>1209</v>
      </c>
      <c r="AE71" s="65"/>
      <c r="AF71" s="65"/>
      <c r="AG71" s="65"/>
      <c r="AH71" s="65"/>
    </row>
    <row r="72" spans="2:34" ht="15" customHeight="1">
      <c r="B72" s="76"/>
      <c r="C72" s="89"/>
      <c r="D72" s="112"/>
      <c r="E72" s="23">
        <f>IF(Q66="","",Q66)</f>
      </c>
      <c r="F72" s="25" t="s">
        <v>83</v>
      </c>
      <c r="G72" s="23">
        <f>IF(O66="","",O66)</f>
      </c>
      <c r="H72" s="127"/>
      <c r="I72" s="112"/>
      <c r="J72" s="23">
        <f>IF(Q69="","",Q69)</f>
      </c>
      <c r="K72" s="18" t="s">
        <v>83</v>
      </c>
      <c r="L72" s="42">
        <f>IF(O69="","",O69)</f>
      </c>
      <c r="M72" s="127"/>
      <c r="N72" s="134"/>
      <c r="O72" s="135"/>
      <c r="P72" s="135"/>
      <c r="Q72" s="135"/>
      <c r="R72" s="136"/>
      <c r="S72" s="68"/>
      <c r="T72" s="139"/>
      <c r="U72" s="125"/>
      <c r="V72" s="68"/>
      <c r="W72" s="125"/>
      <c r="X72" s="22"/>
      <c r="Y72" s="22"/>
      <c r="Z72" s="34"/>
      <c r="AA72" s="34"/>
      <c r="AD72" s="65"/>
      <c r="AE72" s="65"/>
      <c r="AF72" s="65"/>
      <c r="AG72" s="65"/>
      <c r="AH72" s="65"/>
    </row>
    <row r="73" spans="2:34" s="29" customFormat="1" ht="15" customHeight="1">
      <c r="B73" s="45"/>
      <c r="C73" s="45"/>
      <c r="K73" s="38"/>
      <c r="AD73" s="65"/>
      <c r="AE73" s="65"/>
      <c r="AF73" s="65"/>
      <c r="AG73" s="65"/>
      <c r="AH73" s="65"/>
    </row>
    <row r="74" spans="11:18" ht="13.5">
      <c r="K74" s="34"/>
      <c r="R74" t="s">
        <v>87</v>
      </c>
    </row>
    <row r="75" spans="13:26" ht="13.5">
      <c r="M75" s="47"/>
      <c r="N75" s="47"/>
      <c r="O75" s="47"/>
      <c r="P75" s="47"/>
      <c r="Q75" s="47"/>
      <c r="R75" s="141" t="str">
        <f>INDEX(C53:C61,MATCH(1,V53:V61,0),1)</f>
        <v>中田　明里</v>
      </c>
      <c r="S75" s="141"/>
      <c r="T75" s="141"/>
      <c r="U75" s="141"/>
      <c r="V75" s="141"/>
      <c r="W75" s="140" t="str">
        <f>INDEX(B53:B61,MATCH(1,V53:V61,0),1)</f>
        <v>(角　野)</v>
      </c>
      <c r="X75" s="140"/>
      <c r="Y75" s="140"/>
      <c r="Z75" s="140"/>
    </row>
    <row r="76" spans="2:26" ht="13.5">
      <c r="B76" t="s">
        <v>86</v>
      </c>
      <c r="L76" s="27"/>
      <c r="M76" s="143" t="s">
        <v>247</v>
      </c>
      <c r="N76" s="144"/>
      <c r="O76" s="144"/>
      <c r="R76" s="141"/>
      <c r="S76" s="141"/>
      <c r="T76" s="141"/>
      <c r="U76" s="141"/>
      <c r="V76" s="141"/>
      <c r="W76" s="140"/>
      <c r="X76" s="140"/>
      <c r="Y76" s="140"/>
      <c r="Z76" s="140"/>
    </row>
    <row r="77" spans="2:15" ht="14.25" thickBot="1">
      <c r="B77" s="142" t="str">
        <f>INDEX(B42:B50,MATCH(1,V42:V50,0),1)</f>
        <v>(中　萩)</v>
      </c>
      <c r="C77" s="141" t="str">
        <f>INDEX(C42:C50,MATCH(1,V42:V50,0),1)</f>
        <v>川村　彩夏</v>
      </c>
      <c r="D77" s="54"/>
      <c r="E77" s="54"/>
      <c r="F77" s="54"/>
      <c r="G77" s="54"/>
      <c r="H77" s="56"/>
      <c r="I77" s="47"/>
      <c r="J77" s="47"/>
      <c r="K77" s="47"/>
      <c r="L77" s="48"/>
      <c r="M77" s="145"/>
      <c r="N77" s="146"/>
      <c r="O77" s="146"/>
    </row>
    <row r="78" spans="2:18" ht="13.5">
      <c r="B78" s="142"/>
      <c r="C78" s="141"/>
      <c r="G78" s="148" t="s">
        <v>248</v>
      </c>
      <c r="H78" s="149"/>
      <c r="I78" s="150"/>
      <c r="J78" s="150"/>
      <c r="L78" s="59"/>
      <c r="M78" s="146"/>
      <c r="N78" s="146"/>
      <c r="O78" s="146"/>
      <c r="R78" t="s">
        <v>88</v>
      </c>
    </row>
    <row r="79" spans="7:26" ht="14.25" thickBot="1">
      <c r="G79" s="151"/>
      <c r="H79" s="151"/>
      <c r="I79" s="151"/>
      <c r="J79" s="151"/>
      <c r="L79" s="60"/>
      <c r="M79" s="147"/>
      <c r="N79" s="147"/>
      <c r="O79" s="147"/>
      <c r="P79" s="54"/>
      <c r="Q79" s="54"/>
      <c r="R79" s="141" t="str">
        <f>INDEX(C64:C72,MATCH(1,V64:V72,0),1)</f>
        <v>渡辺　菜月</v>
      </c>
      <c r="S79" s="141"/>
      <c r="T79" s="141"/>
      <c r="U79" s="141"/>
      <c r="V79" s="141"/>
      <c r="W79" s="140" t="str">
        <f>INDEX(B64:B72,MATCH(1,V64:V72,0),1)</f>
        <v>(中　萩)</v>
      </c>
      <c r="X79" s="140"/>
      <c r="Y79" s="140"/>
      <c r="Z79" s="140"/>
    </row>
    <row r="80" spans="7:26" ht="13.5">
      <c r="G80" s="151"/>
      <c r="H80" s="151"/>
      <c r="I80" s="151"/>
      <c r="J80" s="151"/>
      <c r="R80" s="141"/>
      <c r="S80" s="141"/>
      <c r="T80" s="141"/>
      <c r="U80" s="141"/>
      <c r="V80" s="141"/>
      <c r="W80" s="140"/>
      <c r="X80" s="140"/>
      <c r="Y80" s="140"/>
      <c r="Z80" s="140"/>
    </row>
    <row r="83" spans="2:18" s="5" customFormat="1" ht="22.5" customHeight="1">
      <c r="B83" s="122" t="s">
        <v>14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4"/>
    </row>
    <row r="85" spans="2:34" ht="15" customHeight="1">
      <c r="B85" s="35" t="s">
        <v>98</v>
      </c>
      <c r="C85" s="36"/>
      <c r="D85" s="78" t="s">
        <v>182</v>
      </c>
      <c r="E85" s="79"/>
      <c r="F85" s="79"/>
      <c r="G85" s="79"/>
      <c r="H85" s="80"/>
      <c r="I85" s="78" t="s">
        <v>183</v>
      </c>
      <c r="J85" s="79"/>
      <c r="K85" s="79"/>
      <c r="L85" s="79"/>
      <c r="M85" s="80"/>
      <c r="N85" s="78" t="s">
        <v>149</v>
      </c>
      <c r="O85" s="79"/>
      <c r="P85" s="79"/>
      <c r="Q85" s="79"/>
      <c r="R85" s="80"/>
      <c r="S85" s="15"/>
      <c r="T85" s="39" t="s">
        <v>62</v>
      </c>
      <c r="U85" s="39"/>
      <c r="V85" s="78" t="s">
        <v>63</v>
      </c>
      <c r="W85" s="80"/>
      <c r="AA85" s="20"/>
      <c r="AD85" s="65"/>
      <c r="AE85" s="65"/>
      <c r="AF85" s="65"/>
      <c r="AG85" s="65"/>
      <c r="AH85" s="65"/>
    </row>
    <row r="86" spans="2:34" ht="15" customHeight="1">
      <c r="B86" s="74" t="s">
        <v>113</v>
      </c>
      <c r="C86" s="87" t="s">
        <v>179</v>
      </c>
      <c r="D86" s="128"/>
      <c r="E86" s="129"/>
      <c r="F86" s="129"/>
      <c r="G86" s="129"/>
      <c r="H86" s="130"/>
      <c r="I86" s="40" t="str">
        <f>IF(I87="","",IF(I87&gt;M87,"○","×"))</f>
        <v>○</v>
      </c>
      <c r="J86" s="21">
        <v>21</v>
      </c>
      <c r="K86" s="18" t="s">
        <v>64</v>
      </c>
      <c r="L86" s="21">
        <v>17</v>
      </c>
      <c r="M86" s="13"/>
      <c r="N86" s="16" t="str">
        <f>IF(N87="","",IF(N87&gt;R87,"○","×"))</f>
        <v>○</v>
      </c>
      <c r="O86" s="21">
        <v>21</v>
      </c>
      <c r="P86" s="18" t="s">
        <v>64</v>
      </c>
      <c r="Q86" s="21">
        <v>12</v>
      </c>
      <c r="R86" s="13"/>
      <c r="S86" s="77">
        <f>IF(I86="","",COUNTIF(I86:R86,"○"))</f>
        <v>2</v>
      </c>
      <c r="T86" s="137" t="s">
        <v>66</v>
      </c>
      <c r="U86" s="123">
        <f>IF(I86="","",COUNTIF(I86:R86,"×"))</f>
        <v>0</v>
      </c>
      <c r="V86" s="77">
        <f>IF(AD87="","",RANK(AD87,AD86:AD94))</f>
        <v>1</v>
      </c>
      <c r="W86" s="123"/>
      <c r="X86" s="22"/>
      <c r="Y86" s="22"/>
      <c r="Z86" s="20"/>
      <c r="AA86" s="20"/>
      <c r="AD86" s="65"/>
      <c r="AE86" s="65">
        <f>IF(J86="","",IF(J86&gt;L86,1,0))</f>
        <v>1</v>
      </c>
      <c r="AF86" s="65">
        <f>IF(L86="","",IF(J86&lt;L86,1,0))</f>
        <v>0</v>
      </c>
      <c r="AG86" s="65">
        <f>IF(O86="","",IF(O86&gt;Q86,1,0))</f>
        <v>1</v>
      </c>
      <c r="AH86" s="65">
        <f>IF(Q86="","",IF(O86&lt;Q86,1,0))</f>
        <v>0</v>
      </c>
    </row>
    <row r="87" spans="2:34" ht="15" customHeight="1">
      <c r="B87" s="75"/>
      <c r="C87" s="88"/>
      <c r="D87" s="131"/>
      <c r="E87" s="132"/>
      <c r="F87" s="132"/>
      <c r="G87" s="132"/>
      <c r="H87" s="133"/>
      <c r="I87" s="111">
        <f>IF(J86="","",SUM(AE86:AE88))</f>
        <v>2</v>
      </c>
      <c r="J87" s="22">
        <v>21</v>
      </c>
      <c r="K87" s="18" t="s">
        <v>81</v>
      </c>
      <c r="L87" s="22">
        <v>10</v>
      </c>
      <c r="M87" s="126">
        <f>IF(L86="","",SUM(AF86:AF88))</f>
        <v>0</v>
      </c>
      <c r="N87" s="111">
        <f>IF(O86="","",SUM(AG86:AG88))</f>
        <v>2</v>
      </c>
      <c r="O87" s="41">
        <v>21</v>
      </c>
      <c r="P87" s="18" t="s">
        <v>64</v>
      </c>
      <c r="Q87" s="41">
        <v>8</v>
      </c>
      <c r="R87" s="126">
        <f>IF(Q86="","",SUM(AH86:AH88))</f>
        <v>0</v>
      </c>
      <c r="S87" s="71"/>
      <c r="T87" s="138"/>
      <c r="U87" s="124"/>
      <c r="V87" s="71"/>
      <c r="W87" s="124"/>
      <c r="X87" s="22"/>
      <c r="Y87" s="22"/>
      <c r="Z87" s="20"/>
      <c r="AA87" s="20"/>
      <c r="AD87" s="66">
        <f>IF(S86="","",S86*1000+(I87+N87)*100+((I87+N87)-(M87+R87))*10+((SUM(J86:J88)+SUM(O86:O88))-(SUM(L86:L88)+SUM(Q86:Q88))))</f>
        <v>2477</v>
      </c>
      <c r="AE87" s="65">
        <f>IF(J87="","",IF(J87&gt;L87,1,0))</f>
        <v>1</v>
      </c>
      <c r="AF87" s="65">
        <f>IF(L87="","",IF(J87&lt;L87,1,0))</f>
        <v>0</v>
      </c>
      <c r="AG87" s="65">
        <f>IF(O87="","",IF(O87&gt;Q87,1,0))</f>
        <v>1</v>
      </c>
      <c r="AH87" s="65">
        <f>IF(Q87="","",IF(O87&lt;Q87,1,0))</f>
        <v>0</v>
      </c>
    </row>
    <row r="88" spans="2:34" ht="15" customHeight="1">
      <c r="B88" s="76"/>
      <c r="C88" s="89"/>
      <c r="D88" s="134"/>
      <c r="E88" s="135"/>
      <c r="F88" s="135"/>
      <c r="G88" s="135"/>
      <c r="H88" s="136"/>
      <c r="I88" s="112"/>
      <c r="J88" s="23"/>
      <c r="K88" s="18" t="s">
        <v>64</v>
      </c>
      <c r="L88" s="23"/>
      <c r="M88" s="127"/>
      <c r="N88" s="112"/>
      <c r="O88" s="42"/>
      <c r="P88" s="18" t="s">
        <v>64</v>
      </c>
      <c r="Q88" s="42"/>
      <c r="R88" s="127"/>
      <c r="S88" s="68"/>
      <c r="T88" s="139"/>
      <c r="U88" s="125"/>
      <c r="V88" s="68"/>
      <c r="W88" s="125"/>
      <c r="X88" s="22"/>
      <c r="Y88" s="22"/>
      <c r="Z88" s="34"/>
      <c r="AA88" s="34"/>
      <c r="AD88" s="65"/>
      <c r="AE88" s="65">
        <f>IF(J88="","",IF(J88&gt;L88,1,0))</f>
      </c>
      <c r="AF88" s="65">
        <f>IF(L88="","",IF(J88&lt;L88,1,0))</f>
      </c>
      <c r="AG88" s="65">
        <f>IF(O88="","",IF(O88&gt;Q88,1,0))</f>
      </c>
      <c r="AH88" s="65">
        <f>IF(Q88="","",IF(O88&lt;Q88,1,0))</f>
      </c>
    </row>
    <row r="89" spans="2:34" ht="15" customHeight="1">
      <c r="B89" s="74" t="s">
        <v>177</v>
      </c>
      <c r="C89" s="87" t="s">
        <v>180</v>
      </c>
      <c r="D89" s="40" t="str">
        <f>IF(E89="","",IF(D90&gt;H90,"○","×"))</f>
        <v>×</v>
      </c>
      <c r="E89" s="21">
        <f>IF(L86="","",L86)</f>
        <v>17</v>
      </c>
      <c r="F89" s="28" t="s">
        <v>89</v>
      </c>
      <c r="G89" s="21">
        <f>IF(J86="","",J86)</f>
        <v>21</v>
      </c>
      <c r="H89" s="43"/>
      <c r="I89" s="128"/>
      <c r="J89" s="129"/>
      <c r="K89" s="129"/>
      <c r="L89" s="129"/>
      <c r="M89" s="130"/>
      <c r="N89" s="40" t="str">
        <f>IF(O89="","",IF(N90&gt;R90,"○","×"))</f>
        <v>○</v>
      </c>
      <c r="O89" s="21">
        <v>21</v>
      </c>
      <c r="P89" s="28" t="s">
        <v>89</v>
      </c>
      <c r="Q89" s="21">
        <v>18</v>
      </c>
      <c r="R89" s="44"/>
      <c r="S89" s="77">
        <f>IF(D89="","",COUNTIF(D89:R91,"○"))</f>
        <v>1</v>
      </c>
      <c r="T89" s="137" t="s">
        <v>66</v>
      </c>
      <c r="U89" s="123">
        <f>IF(D89="","",COUNTIF(D89:R91,"×"))</f>
        <v>1</v>
      </c>
      <c r="V89" s="77">
        <f>IF(AD90="","",RANK(AD90,AD86:AD94))</f>
        <v>2</v>
      </c>
      <c r="W89" s="123"/>
      <c r="X89" s="22"/>
      <c r="Y89" s="22"/>
      <c r="Z89" s="34"/>
      <c r="AA89" s="34"/>
      <c r="AD89" s="65"/>
      <c r="AE89" s="65">
        <f>IF(O89="","",IF(O89&gt;Q89,1,0))</f>
        <v>1</v>
      </c>
      <c r="AF89" s="65">
        <f>IF(Q89="","",IF(O89&lt;Q89,1,0))</f>
        <v>0</v>
      </c>
      <c r="AG89" s="65"/>
      <c r="AH89" s="65"/>
    </row>
    <row r="90" spans="2:34" ht="15" customHeight="1">
      <c r="B90" s="75"/>
      <c r="C90" s="88"/>
      <c r="D90" s="111">
        <f>M87</f>
        <v>0</v>
      </c>
      <c r="E90" s="22">
        <f>IF(L87="","",L87)</f>
        <v>10</v>
      </c>
      <c r="F90" s="18" t="s">
        <v>81</v>
      </c>
      <c r="G90" s="22">
        <f>IF(J87="","",J87)</f>
        <v>21</v>
      </c>
      <c r="H90" s="126">
        <f>I87</f>
        <v>2</v>
      </c>
      <c r="I90" s="131"/>
      <c r="J90" s="132"/>
      <c r="K90" s="132"/>
      <c r="L90" s="132"/>
      <c r="M90" s="133"/>
      <c r="N90" s="111">
        <f>IF(O89="","",SUM(AE89:AE91))</f>
        <v>2</v>
      </c>
      <c r="O90" s="22">
        <v>21</v>
      </c>
      <c r="P90" s="18" t="s">
        <v>68</v>
      </c>
      <c r="Q90" s="22">
        <v>15</v>
      </c>
      <c r="R90" s="126">
        <f>IF(Q89="","",SUM(AF89:AF91))</f>
        <v>0</v>
      </c>
      <c r="S90" s="71"/>
      <c r="T90" s="138"/>
      <c r="U90" s="124"/>
      <c r="V90" s="71"/>
      <c r="W90" s="124"/>
      <c r="X90" s="22"/>
      <c r="Y90" s="22"/>
      <c r="Z90" s="34"/>
      <c r="AA90" s="34"/>
      <c r="AD90" s="66">
        <f>IF(S89="","",S89*1000+(D90+N90)*100+((D90+N90)-(H90+R90))*10+((SUM(E89:E91)+SUM(O89:O91))-(SUM(G89:G91)+SUM(Q89:Q91))))</f>
        <v>1194</v>
      </c>
      <c r="AE90" s="65">
        <f>IF(O90="","",IF(O90&gt;Q90,1,0))</f>
        <v>1</v>
      </c>
      <c r="AF90" s="65">
        <f>IF(Q90="","",IF(O90&lt;Q90,1,0))</f>
        <v>0</v>
      </c>
      <c r="AG90" s="65"/>
      <c r="AH90" s="65"/>
    </row>
    <row r="91" spans="2:34" ht="15" customHeight="1">
      <c r="B91" s="76"/>
      <c r="C91" s="89"/>
      <c r="D91" s="112"/>
      <c r="E91" s="23">
        <f>IF(L88="","",L88)</f>
      </c>
      <c r="F91" s="25" t="s">
        <v>90</v>
      </c>
      <c r="G91" s="23">
        <f>IF(J88="","",J88)</f>
      </c>
      <c r="H91" s="127"/>
      <c r="I91" s="134"/>
      <c r="J91" s="135"/>
      <c r="K91" s="135"/>
      <c r="L91" s="135"/>
      <c r="M91" s="136"/>
      <c r="N91" s="112"/>
      <c r="O91" s="23"/>
      <c r="P91" s="18" t="s">
        <v>91</v>
      </c>
      <c r="Q91" s="23"/>
      <c r="R91" s="127"/>
      <c r="S91" s="68"/>
      <c r="T91" s="139"/>
      <c r="U91" s="125"/>
      <c r="V91" s="68"/>
      <c r="W91" s="125"/>
      <c r="X91" s="22"/>
      <c r="Y91" s="22"/>
      <c r="Z91" s="34"/>
      <c r="AA91" s="34"/>
      <c r="AD91" s="65"/>
      <c r="AE91" s="65">
        <f>IF(O91="","",IF(O91&gt;Q91,1,0))</f>
      </c>
      <c r="AF91" s="65">
        <f>IF(Q91="","",IF(O91&lt;Q91,1,0))</f>
      </c>
      <c r="AG91" s="65"/>
      <c r="AH91" s="65"/>
    </row>
    <row r="92" spans="2:34" ht="15" customHeight="1">
      <c r="B92" s="75" t="s">
        <v>178</v>
      </c>
      <c r="C92" s="87" t="s">
        <v>181</v>
      </c>
      <c r="D92" s="40" t="str">
        <f>IF(E92="","",IF(D93&gt;H93,"○","×"))</f>
        <v>×</v>
      </c>
      <c r="E92" s="21">
        <f>IF(Q86="","",Q86)</f>
        <v>12</v>
      </c>
      <c r="F92" s="28" t="s">
        <v>89</v>
      </c>
      <c r="G92" s="21">
        <f>IF(O86="","",O86)</f>
        <v>21</v>
      </c>
      <c r="H92" s="44"/>
      <c r="I92" s="40" t="str">
        <f>IF(J92="","",IF(I93&gt;M93,"○","×"))</f>
        <v>×</v>
      </c>
      <c r="J92" s="21">
        <f>IF(Q89="","",Q89)</f>
        <v>18</v>
      </c>
      <c r="K92" s="18" t="s">
        <v>89</v>
      </c>
      <c r="L92" s="21">
        <f>IF(O89="","",O89)</f>
        <v>21</v>
      </c>
      <c r="M92" s="44"/>
      <c r="N92" s="128"/>
      <c r="O92" s="129"/>
      <c r="P92" s="129"/>
      <c r="Q92" s="129"/>
      <c r="R92" s="130"/>
      <c r="S92" s="77">
        <f>IF(D92="","",COUNTIF(D92:M92,"○"))</f>
        <v>0</v>
      </c>
      <c r="T92" s="137" t="s">
        <v>66</v>
      </c>
      <c r="U92" s="123">
        <f>IF(D92="","",COUNTIF(D92:M92,"×"))</f>
        <v>2</v>
      </c>
      <c r="V92" s="77">
        <f>IF(AD93="","",RANK(AD93,AD86:AD94))</f>
        <v>3</v>
      </c>
      <c r="W92" s="123"/>
      <c r="X92" s="22"/>
      <c r="Y92" s="22"/>
      <c r="Z92" s="34"/>
      <c r="AA92" s="34"/>
      <c r="AD92" s="65"/>
      <c r="AE92" s="65"/>
      <c r="AF92" s="65"/>
      <c r="AG92" s="65"/>
      <c r="AH92" s="65"/>
    </row>
    <row r="93" spans="2:34" ht="15" customHeight="1">
      <c r="B93" s="75"/>
      <c r="C93" s="88"/>
      <c r="D93" s="111">
        <f>R87</f>
        <v>0</v>
      </c>
      <c r="E93" s="22">
        <f>IF(Q87="","",Q87)</f>
        <v>8</v>
      </c>
      <c r="F93" s="18" t="s">
        <v>67</v>
      </c>
      <c r="G93" s="22">
        <f>IF(O87="","",O87)</f>
        <v>21</v>
      </c>
      <c r="H93" s="126">
        <f>N87</f>
        <v>2</v>
      </c>
      <c r="I93" s="111">
        <f>R90</f>
        <v>0</v>
      </c>
      <c r="J93" s="22">
        <f>IF(Q90="","",Q90)</f>
        <v>15</v>
      </c>
      <c r="K93" s="18" t="s">
        <v>67</v>
      </c>
      <c r="L93" s="41">
        <f>IF(O90="","",O90)</f>
        <v>21</v>
      </c>
      <c r="M93" s="126">
        <f>N90</f>
        <v>2</v>
      </c>
      <c r="N93" s="131"/>
      <c r="O93" s="132"/>
      <c r="P93" s="132"/>
      <c r="Q93" s="132"/>
      <c r="R93" s="133"/>
      <c r="S93" s="71"/>
      <c r="T93" s="138"/>
      <c r="U93" s="124"/>
      <c r="V93" s="71"/>
      <c r="W93" s="124"/>
      <c r="X93" s="22"/>
      <c r="Y93" s="22"/>
      <c r="Z93" s="34"/>
      <c r="AA93" s="34"/>
      <c r="AD93" s="66">
        <f>IF(S92="","",S92*1000+(D93+I93)*100+((D93+I93)-(H93+M93))*10+((SUM(E92:E94)+SUM(J92:J94))-(SUM(G92:G94)+SUM(L92:L94))))</f>
        <v>-71</v>
      </c>
      <c r="AE93" s="65"/>
      <c r="AF93" s="65"/>
      <c r="AG93" s="65"/>
      <c r="AH93" s="65"/>
    </row>
    <row r="94" spans="2:34" ht="15" customHeight="1">
      <c r="B94" s="76"/>
      <c r="C94" s="89"/>
      <c r="D94" s="112"/>
      <c r="E94" s="23">
        <f>IF(Q88="","",Q88)</f>
      </c>
      <c r="F94" s="25" t="s">
        <v>67</v>
      </c>
      <c r="G94" s="23">
        <f>IF(O88="","",O88)</f>
      </c>
      <c r="H94" s="127"/>
      <c r="I94" s="112"/>
      <c r="J94" s="23">
        <f>IF(Q91="","",Q91)</f>
      </c>
      <c r="K94" s="18" t="s">
        <v>67</v>
      </c>
      <c r="L94" s="42">
        <f>IF(O91="","",O91)</f>
      </c>
      <c r="M94" s="127"/>
      <c r="N94" s="134"/>
      <c r="O94" s="135"/>
      <c r="P94" s="135"/>
      <c r="Q94" s="135"/>
      <c r="R94" s="136"/>
      <c r="S94" s="68"/>
      <c r="T94" s="139"/>
      <c r="U94" s="125"/>
      <c r="V94" s="68"/>
      <c r="W94" s="125"/>
      <c r="X94" s="22"/>
      <c r="Y94" s="22"/>
      <c r="Z94" s="34"/>
      <c r="AA94" s="34"/>
      <c r="AD94" s="65"/>
      <c r="AE94" s="65"/>
      <c r="AF94" s="65"/>
      <c r="AG94" s="65"/>
      <c r="AH94" s="65"/>
    </row>
    <row r="95" spans="2:34" s="29" customFormat="1" ht="15" customHeight="1">
      <c r="B95" s="45"/>
      <c r="C95" s="45"/>
      <c r="E95" s="38"/>
      <c r="F95" s="38"/>
      <c r="G95" s="38"/>
      <c r="J95" s="38"/>
      <c r="K95" s="38"/>
      <c r="L95" s="38"/>
      <c r="O95" s="38"/>
      <c r="P95" s="38"/>
      <c r="Q95" s="38"/>
      <c r="R95" s="38"/>
      <c r="AD95" s="65"/>
      <c r="AE95" s="65"/>
      <c r="AF95" s="65"/>
      <c r="AG95" s="65"/>
      <c r="AH95" s="65"/>
    </row>
    <row r="96" spans="2:34" ht="15" customHeight="1">
      <c r="B96" s="35" t="s">
        <v>99</v>
      </c>
      <c r="C96" s="36"/>
      <c r="D96" s="78" t="s">
        <v>186</v>
      </c>
      <c r="E96" s="79"/>
      <c r="F96" s="79"/>
      <c r="G96" s="79"/>
      <c r="H96" s="80"/>
      <c r="I96" s="78" t="s">
        <v>139</v>
      </c>
      <c r="J96" s="79"/>
      <c r="K96" s="79"/>
      <c r="L96" s="79"/>
      <c r="M96" s="80"/>
      <c r="N96" s="78" t="s">
        <v>149</v>
      </c>
      <c r="O96" s="79"/>
      <c r="P96" s="79"/>
      <c r="Q96" s="79"/>
      <c r="R96" s="80"/>
      <c r="S96" s="15"/>
      <c r="T96" s="39" t="s">
        <v>62</v>
      </c>
      <c r="U96" s="39"/>
      <c r="V96" s="78" t="s">
        <v>63</v>
      </c>
      <c r="W96" s="80"/>
      <c r="AA96" s="20"/>
      <c r="AD96" s="65"/>
      <c r="AE96" s="65"/>
      <c r="AF96" s="65"/>
      <c r="AG96" s="65"/>
      <c r="AH96" s="65"/>
    </row>
    <row r="97" spans="2:34" ht="15" customHeight="1">
      <c r="B97" s="74" t="s">
        <v>131</v>
      </c>
      <c r="C97" s="87" t="s">
        <v>246</v>
      </c>
      <c r="D97" s="128"/>
      <c r="E97" s="129"/>
      <c r="F97" s="129"/>
      <c r="G97" s="129"/>
      <c r="H97" s="130"/>
      <c r="I97" s="40" t="str">
        <f>IF(I98="","",IF(I98&gt;M98,"○","×"))</f>
        <v>○</v>
      </c>
      <c r="J97" s="21">
        <v>21</v>
      </c>
      <c r="K97" s="18" t="s">
        <v>82</v>
      </c>
      <c r="L97" s="21">
        <v>7</v>
      </c>
      <c r="M97" s="13"/>
      <c r="N97" s="16" t="str">
        <f>IF(N98="","",IF(N98&gt;R98,"○","×"))</f>
        <v>○</v>
      </c>
      <c r="O97" s="21">
        <v>21</v>
      </c>
      <c r="P97" s="18" t="s">
        <v>82</v>
      </c>
      <c r="Q97" s="21">
        <v>2</v>
      </c>
      <c r="R97" s="13"/>
      <c r="S97" s="77">
        <f>IF(I97="","",COUNTIF(I97:R97,"○"))</f>
        <v>2</v>
      </c>
      <c r="T97" s="137" t="s">
        <v>66</v>
      </c>
      <c r="U97" s="123">
        <f>IF(I97="","",COUNTIF(I97:R97,"×"))</f>
        <v>0</v>
      </c>
      <c r="V97" s="77">
        <f>IF(AD98="","",RANK(AD98,AD97:AD105))</f>
        <v>1</v>
      </c>
      <c r="W97" s="123"/>
      <c r="X97" s="22"/>
      <c r="Y97" s="22"/>
      <c r="Z97" s="20"/>
      <c r="AA97" s="20"/>
      <c r="AD97" s="65"/>
      <c r="AE97" s="65">
        <f>IF(J97="","",IF(J97&gt;L97,1,0))</f>
        <v>1</v>
      </c>
      <c r="AF97" s="65">
        <f>IF(L97="","",IF(J97&lt;L97,1,0))</f>
        <v>0</v>
      </c>
      <c r="AG97" s="65">
        <f>IF(O97="","",IF(O97&gt;Q97,1,0))</f>
        <v>1</v>
      </c>
      <c r="AH97" s="65">
        <f>IF(Q97="","",IF(O97&lt;Q97,1,0))</f>
        <v>0</v>
      </c>
    </row>
    <row r="98" spans="2:34" ht="15" customHeight="1">
      <c r="B98" s="75"/>
      <c r="C98" s="88"/>
      <c r="D98" s="131"/>
      <c r="E98" s="132"/>
      <c r="F98" s="132"/>
      <c r="G98" s="132"/>
      <c r="H98" s="133"/>
      <c r="I98" s="111">
        <f>IF(J97="","",SUM(AE97:AE99))</f>
        <v>2</v>
      </c>
      <c r="J98" s="22">
        <v>21</v>
      </c>
      <c r="K98" s="18" t="s">
        <v>68</v>
      </c>
      <c r="L98" s="22">
        <v>16</v>
      </c>
      <c r="M98" s="126">
        <f>IF(L97="","",SUM(AF97:AF99))</f>
        <v>0</v>
      </c>
      <c r="N98" s="111">
        <f>IF(O97="","",SUM(AG97:AG99))</f>
        <v>2</v>
      </c>
      <c r="O98" s="41">
        <v>21</v>
      </c>
      <c r="P98" s="18" t="s">
        <v>92</v>
      </c>
      <c r="Q98" s="41">
        <v>11</v>
      </c>
      <c r="R98" s="126">
        <f>IF(Q97="","",SUM(AH97:AH99))</f>
        <v>0</v>
      </c>
      <c r="S98" s="71"/>
      <c r="T98" s="138"/>
      <c r="U98" s="124"/>
      <c r="V98" s="71"/>
      <c r="W98" s="124"/>
      <c r="X98" s="22"/>
      <c r="Y98" s="22"/>
      <c r="Z98" s="20"/>
      <c r="AA98" s="20"/>
      <c r="AD98" s="66">
        <f>IF(S97="","",S97*1000+(I98+N98)*100+((I98+N98)-(M98+R98))*10+((SUM(J97:J99)+SUM(O97:O99))-(SUM(L97:L99)+SUM(Q97:Q99))))</f>
        <v>2488</v>
      </c>
      <c r="AE98" s="65">
        <f>IF(J98="","",IF(J98&gt;L98,1,0))</f>
        <v>1</v>
      </c>
      <c r="AF98" s="65">
        <f>IF(L98="","",IF(J98&lt;L98,1,0))</f>
        <v>0</v>
      </c>
      <c r="AG98" s="65">
        <f>IF(O98="","",IF(O98&gt;Q98,1,0))</f>
        <v>1</v>
      </c>
      <c r="AH98" s="65">
        <f>IF(Q98="","",IF(O98&lt;Q98,1,0))</f>
        <v>0</v>
      </c>
    </row>
    <row r="99" spans="2:34" ht="15" customHeight="1">
      <c r="B99" s="76"/>
      <c r="C99" s="89"/>
      <c r="D99" s="134"/>
      <c r="E99" s="135"/>
      <c r="F99" s="135"/>
      <c r="G99" s="135"/>
      <c r="H99" s="136"/>
      <c r="I99" s="112"/>
      <c r="J99" s="23"/>
      <c r="K99" s="18" t="s">
        <v>64</v>
      </c>
      <c r="L99" s="23"/>
      <c r="M99" s="127"/>
      <c r="N99" s="112"/>
      <c r="O99" s="42"/>
      <c r="P99" s="18" t="s">
        <v>64</v>
      </c>
      <c r="Q99" s="42"/>
      <c r="R99" s="127"/>
      <c r="S99" s="68"/>
      <c r="T99" s="139"/>
      <c r="U99" s="125"/>
      <c r="V99" s="68"/>
      <c r="W99" s="125"/>
      <c r="X99" s="22"/>
      <c r="Y99" s="22"/>
      <c r="Z99" s="34"/>
      <c r="AA99" s="34"/>
      <c r="AD99" s="65"/>
      <c r="AE99" s="65">
        <f>IF(J99="","",IF(J99&gt;L99,1,0))</f>
      </c>
      <c r="AF99" s="65">
        <f>IF(L99="","",IF(J99&lt;L99,1,0))</f>
      </c>
      <c r="AG99" s="65">
        <f>IF(O99="","",IF(O99&gt;Q99,1,0))</f>
      </c>
      <c r="AH99" s="65">
        <f>IF(Q99="","",IF(O99&lt;Q99,1,0))</f>
      </c>
    </row>
    <row r="100" spans="2:34" ht="15" customHeight="1">
      <c r="B100" s="74" t="s">
        <v>178</v>
      </c>
      <c r="C100" s="87" t="s">
        <v>184</v>
      </c>
      <c r="D100" s="40" t="str">
        <f>IF(E100="","",IF(D101&gt;H101,"○","×"))</f>
        <v>×</v>
      </c>
      <c r="E100" s="21">
        <f>IF(L97="","",L97)</f>
        <v>7</v>
      </c>
      <c r="F100" s="28" t="s">
        <v>93</v>
      </c>
      <c r="G100" s="21">
        <f>IF(J97="","",J97)</f>
        <v>21</v>
      </c>
      <c r="H100" s="43"/>
      <c r="I100" s="128"/>
      <c r="J100" s="129"/>
      <c r="K100" s="129"/>
      <c r="L100" s="129"/>
      <c r="M100" s="130"/>
      <c r="N100" s="40" t="str">
        <f>IF(O100="","",IF(N101&gt;R101,"○","×"))</f>
        <v>×</v>
      </c>
      <c r="O100" s="21">
        <v>23</v>
      </c>
      <c r="P100" s="28" t="s">
        <v>93</v>
      </c>
      <c r="Q100" s="21">
        <v>25</v>
      </c>
      <c r="R100" s="44"/>
      <c r="S100" s="77">
        <f>IF(D100="","",COUNTIF(D100:R102,"○"))</f>
        <v>0</v>
      </c>
      <c r="T100" s="137" t="s">
        <v>66</v>
      </c>
      <c r="U100" s="123">
        <f>IF(D100="","",COUNTIF(D100:R102,"×"))</f>
        <v>2</v>
      </c>
      <c r="V100" s="77">
        <f>IF(AD101="","",RANK(AD101,AD97:AD105))</f>
        <v>3</v>
      </c>
      <c r="W100" s="123"/>
      <c r="X100" s="22"/>
      <c r="Y100" s="22"/>
      <c r="Z100" s="34"/>
      <c r="AA100" s="34"/>
      <c r="AD100" s="65"/>
      <c r="AE100" s="65">
        <f>IF(O100="","",IF(O100&gt;Q100,1,0))</f>
        <v>0</v>
      </c>
      <c r="AF100" s="65">
        <f>IF(Q100="","",IF(O100&lt;Q100,1,0))</f>
        <v>1</v>
      </c>
      <c r="AG100" s="65"/>
      <c r="AH100" s="65"/>
    </row>
    <row r="101" spans="2:34" ht="15" customHeight="1">
      <c r="B101" s="75"/>
      <c r="C101" s="88"/>
      <c r="D101" s="111">
        <f>M98</f>
        <v>0</v>
      </c>
      <c r="E101" s="22">
        <f>IF(L98="","",L98)</f>
        <v>16</v>
      </c>
      <c r="F101" s="18" t="s">
        <v>81</v>
      </c>
      <c r="G101" s="22">
        <f>IF(J98="","",J98)</f>
        <v>21</v>
      </c>
      <c r="H101" s="126">
        <f>I98</f>
        <v>2</v>
      </c>
      <c r="I101" s="131"/>
      <c r="J101" s="132"/>
      <c r="K101" s="132"/>
      <c r="L101" s="132"/>
      <c r="M101" s="133"/>
      <c r="N101" s="111">
        <f>IF(O100="","",SUM(AE100:AE102))</f>
        <v>0</v>
      </c>
      <c r="O101" s="22">
        <v>8</v>
      </c>
      <c r="P101" s="18" t="s">
        <v>68</v>
      </c>
      <c r="Q101" s="22">
        <v>21</v>
      </c>
      <c r="R101" s="126">
        <f>IF(Q100="","",SUM(AF100:AF102))</f>
        <v>2</v>
      </c>
      <c r="S101" s="71"/>
      <c r="T101" s="138"/>
      <c r="U101" s="124"/>
      <c r="V101" s="71"/>
      <c r="W101" s="124"/>
      <c r="X101" s="22"/>
      <c r="Y101" s="22"/>
      <c r="Z101" s="34"/>
      <c r="AA101" s="34"/>
      <c r="AD101" s="66">
        <f>IF(S100="","",S100*1000+(D101+N101)*100+((D101+N101)-(H101+R101))*10+((SUM(E100:E102)+SUM(O100:O102))-(SUM(G100:G102)+SUM(Q100:Q102))))</f>
        <v>-74</v>
      </c>
      <c r="AE101" s="65">
        <f>IF(O101="","",IF(O101&gt;Q101,1,0))</f>
        <v>0</v>
      </c>
      <c r="AF101" s="65">
        <f>IF(Q101="","",IF(O101&lt;Q101,1,0))</f>
        <v>1</v>
      </c>
      <c r="AG101" s="65"/>
      <c r="AH101" s="65"/>
    </row>
    <row r="102" spans="2:34" ht="15" customHeight="1">
      <c r="B102" s="76"/>
      <c r="C102" s="89"/>
      <c r="D102" s="112"/>
      <c r="E102" s="23">
        <f>IF(L99="","",L99)</f>
      </c>
      <c r="F102" s="25" t="s">
        <v>94</v>
      </c>
      <c r="G102" s="23">
        <f>IF(J99="","",J99)</f>
      </c>
      <c r="H102" s="127"/>
      <c r="I102" s="134"/>
      <c r="J102" s="135"/>
      <c r="K102" s="135"/>
      <c r="L102" s="135"/>
      <c r="M102" s="136"/>
      <c r="N102" s="112"/>
      <c r="O102" s="23"/>
      <c r="P102" s="18" t="s">
        <v>94</v>
      </c>
      <c r="Q102" s="23"/>
      <c r="R102" s="127"/>
      <c r="S102" s="68"/>
      <c r="T102" s="139"/>
      <c r="U102" s="125"/>
      <c r="V102" s="68"/>
      <c r="W102" s="125"/>
      <c r="X102" s="22"/>
      <c r="Y102" s="22"/>
      <c r="Z102" s="34"/>
      <c r="AA102" s="34"/>
      <c r="AD102" s="65"/>
      <c r="AE102" s="65">
        <f>IF(O102="","",IF(O102&gt;Q102,1,0))</f>
      </c>
      <c r="AF102" s="65">
        <f>IF(Q102="","",IF(O102&lt;Q102,1,0))</f>
      </c>
      <c r="AG102" s="65"/>
      <c r="AH102" s="65"/>
    </row>
    <row r="103" spans="2:34" ht="15" customHeight="1">
      <c r="B103" s="75" t="s">
        <v>116</v>
      </c>
      <c r="C103" s="87" t="s">
        <v>185</v>
      </c>
      <c r="D103" s="40" t="str">
        <f>IF(E103="","",IF(D104&gt;H104,"○","×"))</f>
        <v>×</v>
      </c>
      <c r="E103" s="21">
        <f>IF(Q97="","",Q97)</f>
        <v>2</v>
      </c>
      <c r="F103" s="28" t="s">
        <v>94</v>
      </c>
      <c r="G103" s="21">
        <f>IF(O97="","",O97)</f>
        <v>21</v>
      </c>
      <c r="H103" s="44"/>
      <c r="I103" s="40" t="str">
        <f>IF(J103="","",IF(I104&gt;M104,"○","×"))</f>
        <v>○</v>
      </c>
      <c r="J103" s="21">
        <f>IF(Q100="","",Q100)</f>
        <v>25</v>
      </c>
      <c r="K103" s="18" t="s">
        <v>94</v>
      </c>
      <c r="L103" s="21">
        <f>IF(O100="","",O100)</f>
        <v>23</v>
      </c>
      <c r="M103" s="44"/>
      <c r="N103" s="128"/>
      <c r="O103" s="129"/>
      <c r="P103" s="129"/>
      <c r="Q103" s="129"/>
      <c r="R103" s="130"/>
      <c r="S103" s="77">
        <f>IF(D103="","",COUNTIF(D103:M103,"○"))</f>
        <v>1</v>
      </c>
      <c r="T103" s="137" t="s">
        <v>66</v>
      </c>
      <c r="U103" s="123">
        <f>IF(D103="","",COUNTIF(D103:M103,"×"))</f>
        <v>1</v>
      </c>
      <c r="V103" s="77">
        <f>IF(AD104="","",RANK(AD104,AD97:AD105))</f>
        <v>2</v>
      </c>
      <c r="W103" s="123"/>
      <c r="X103" s="22"/>
      <c r="Y103" s="22"/>
      <c r="Z103" s="34"/>
      <c r="AA103" s="34"/>
      <c r="AD103" s="65"/>
      <c r="AE103" s="65"/>
      <c r="AF103" s="65"/>
      <c r="AG103" s="65"/>
      <c r="AH103" s="65"/>
    </row>
    <row r="104" spans="2:34" ht="15" customHeight="1">
      <c r="B104" s="75"/>
      <c r="C104" s="88"/>
      <c r="D104" s="111">
        <f>R98</f>
        <v>0</v>
      </c>
      <c r="E104" s="22">
        <f>IF(Q98="","",Q98)</f>
        <v>11</v>
      </c>
      <c r="F104" s="18" t="s">
        <v>94</v>
      </c>
      <c r="G104" s="22">
        <f>IF(O98="","",O98)</f>
        <v>21</v>
      </c>
      <c r="H104" s="126">
        <f>N98</f>
        <v>2</v>
      </c>
      <c r="I104" s="111">
        <f>R101</f>
        <v>2</v>
      </c>
      <c r="J104" s="22">
        <f>IF(Q101="","",Q101)</f>
        <v>21</v>
      </c>
      <c r="K104" s="18" t="s">
        <v>94</v>
      </c>
      <c r="L104" s="41">
        <f>IF(O101="","",O101)</f>
        <v>8</v>
      </c>
      <c r="M104" s="126">
        <f>N101</f>
        <v>0</v>
      </c>
      <c r="N104" s="131"/>
      <c r="O104" s="132"/>
      <c r="P104" s="132"/>
      <c r="Q104" s="132"/>
      <c r="R104" s="133"/>
      <c r="S104" s="71"/>
      <c r="T104" s="138"/>
      <c r="U104" s="124"/>
      <c r="V104" s="71"/>
      <c r="W104" s="124"/>
      <c r="X104" s="22"/>
      <c r="Y104" s="22"/>
      <c r="Z104" s="34"/>
      <c r="AA104" s="34"/>
      <c r="AD104" s="66">
        <f>IF(S103="","",S103*1000+(D104+I104)*100+((D104+I104)-(H104+M104))*10+((SUM(E103:E105)+SUM(J103:J105))-(SUM(G103:G105)+SUM(L103:L105))))</f>
        <v>1186</v>
      </c>
      <c r="AE104" s="65"/>
      <c r="AF104" s="65"/>
      <c r="AG104" s="65"/>
      <c r="AH104" s="65"/>
    </row>
    <row r="105" spans="2:34" ht="15" customHeight="1">
      <c r="B105" s="76"/>
      <c r="C105" s="89"/>
      <c r="D105" s="112"/>
      <c r="E105" s="23">
        <f>IF(Q99="","",Q99)</f>
      </c>
      <c r="F105" s="25" t="s">
        <v>94</v>
      </c>
      <c r="G105" s="23">
        <f>IF(O99="","",O99)</f>
      </c>
      <c r="H105" s="127"/>
      <c r="I105" s="112"/>
      <c r="J105" s="23">
        <f>IF(Q102="","",Q102)</f>
      </c>
      <c r="K105" s="18" t="s">
        <v>94</v>
      </c>
      <c r="L105" s="42">
        <f>IF(O102="","",O102)</f>
      </c>
      <c r="M105" s="127"/>
      <c r="N105" s="134"/>
      <c r="O105" s="135"/>
      <c r="P105" s="135"/>
      <c r="Q105" s="135"/>
      <c r="R105" s="136"/>
      <c r="S105" s="68"/>
      <c r="T105" s="139"/>
      <c r="U105" s="125"/>
      <c r="V105" s="68"/>
      <c r="W105" s="125"/>
      <c r="X105" s="22"/>
      <c r="Y105" s="22"/>
      <c r="Z105" s="34"/>
      <c r="AA105" s="34"/>
      <c r="AD105" s="65"/>
      <c r="AE105" s="65"/>
      <c r="AF105" s="65"/>
      <c r="AG105" s="65"/>
      <c r="AH105" s="65"/>
    </row>
    <row r="106" spans="2:34" s="29" customFormat="1" ht="15" customHeight="1">
      <c r="B106" s="45"/>
      <c r="C106" s="45"/>
      <c r="K106" s="46"/>
      <c r="AD106" s="65"/>
      <c r="AE106" s="65"/>
      <c r="AF106" s="65"/>
      <c r="AG106" s="65"/>
      <c r="AH106" s="65"/>
    </row>
    <row r="107" spans="2:34" ht="15" customHeight="1">
      <c r="B107" s="35" t="s">
        <v>101</v>
      </c>
      <c r="C107" s="36"/>
      <c r="D107" s="78" t="s">
        <v>223</v>
      </c>
      <c r="E107" s="79"/>
      <c r="F107" s="79"/>
      <c r="G107" s="79"/>
      <c r="H107" s="80"/>
      <c r="I107" s="78" t="s">
        <v>224</v>
      </c>
      <c r="J107" s="79"/>
      <c r="K107" s="79"/>
      <c r="L107" s="79"/>
      <c r="M107" s="80"/>
      <c r="N107" s="78" t="s">
        <v>225</v>
      </c>
      <c r="O107" s="79"/>
      <c r="P107" s="79"/>
      <c r="Q107" s="79"/>
      <c r="R107" s="80"/>
      <c r="S107" s="15"/>
      <c r="T107" s="39" t="s">
        <v>62</v>
      </c>
      <c r="U107" s="39"/>
      <c r="V107" s="78" t="s">
        <v>63</v>
      </c>
      <c r="W107" s="80"/>
      <c r="AA107" s="20"/>
      <c r="AD107" s="65"/>
      <c r="AE107" s="65"/>
      <c r="AF107" s="65"/>
      <c r="AG107" s="65"/>
      <c r="AH107" s="65"/>
    </row>
    <row r="108" spans="2:34" ht="15" customHeight="1">
      <c r="B108" s="74" t="s">
        <v>155</v>
      </c>
      <c r="C108" s="87" t="s">
        <v>220</v>
      </c>
      <c r="D108" s="128"/>
      <c r="E108" s="129"/>
      <c r="F108" s="129"/>
      <c r="G108" s="129"/>
      <c r="H108" s="130"/>
      <c r="I108" s="40" t="str">
        <f>IF(I109="","",IF(I109&gt;M109,"○","×"))</f>
        <v>○</v>
      </c>
      <c r="J108" s="21">
        <v>21</v>
      </c>
      <c r="K108" s="18" t="s">
        <v>95</v>
      </c>
      <c r="L108" s="21">
        <v>7</v>
      </c>
      <c r="M108" s="13"/>
      <c r="N108" s="16" t="str">
        <f>IF(N109="","",IF(N109&gt;R109,"○","×"))</f>
        <v>○</v>
      </c>
      <c r="O108" s="21">
        <v>21</v>
      </c>
      <c r="P108" s="18" t="s">
        <v>95</v>
      </c>
      <c r="Q108" s="21">
        <v>9</v>
      </c>
      <c r="R108" s="13"/>
      <c r="S108" s="77">
        <f>IF(I108="","",COUNTIF(I108:R108,"○"))</f>
        <v>2</v>
      </c>
      <c r="T108" s="137" t="s">
        <v>66</v>
      </c>
      <c r="U108" s="123">
        <f>IF(I108="","",COUNTIF(I108:R108,"×"))</f>
        <v>0</v>
      </c>
      <c r="V108" s="77">
        <f>IF(AD109="","",RANK(AD109,AD108:AD116))</f>
        <v>1</v>
      </c>
      <c r="W108" s="123"/>
      <c r="X108" s="22"/>
      <c r="Y108" s="22"/>
      <c r="Z108" s="20"/>
      <c r="AA108" s="20"/>
      <c r="AD108" s="65"/>
      <c r="AE108" s="65">
        <f>IF(J108="","",IF(J108&gt;L108,1,0))</f>
        <v>1</v>
      </c>
      <c r="AF108" s="65">
        <f>IF(L108="","",IF(J108&lt;L108,1,0))</f>
        <v>0</v>
      </c>
      <c r="AG108" s="65">
        <f>IF(O108="","",IF(O108&gt;Q108,1,0))</f>
        <v>1</v>
      </c>
      <c r="AH108" s="65">
        <f>IF(Q108="","",IF(O108&lt;Q108,1,0))</f>
        <v>0</v>
      </c>
    </row>
    <row r="109" spans="2:34" ht="15" customHeight="1">
      <c r="B109" s="75"/>
      <c r="C109" s="88"/>
      <c r="D109" s="131"/>
      <c r="E109" s="132"/>
      <c r="F109" s="132"/>
      <c r="G109" s="132"/>
      <c r="H109" s="133"/>
      <c r="I109" s="111">
        <f>IF(J108="","",SUM(AE108:AE110))</f>
        <v>2</v>
      </c>
      <c r="J109" s="22">
        <v>21</v>
      </c>
      <c r="K109" s="18" t="s">
        <v>82</v>
      </c>
      <c r="L109" s="22">
        <v>8</v>
      </c>
      <c r="M109" s="126">
        <f>IF(L108="","",SUM(AF108:AF110))</f>
        <v>0</v>
      </c>
      <c r="N109" s="111">
        <f>IF(O108="","",SUM(AG108:AG110))</f>
        <v>2</v>
      </c>
      <c r="O109" s="41">
        <v>21</v>
      </c>
      <c r="P109" s="18" t="s">
        <v>64</v>
      </c>
      <c r="Q109" s="41">
        <v>4</v>
      </c>
      <c r="R109" s="126">
        <f>IF(Q108="","",SUM(AH108:AH110))</f>
        <v>0</v>
      </c>
      <c r="S109" s="71"/>
      <c r="T109" s="138"/>
      <c r="U109" s="124"/>
      <c r="V109" s="71"/>
      <c r="W109" s="124"/>
      <c r="X109" s="22"/>
      <c r="Y109" s="22"/>
      <c r="Z109" s="20"/>
      <c r="AA109" s="20"/>
      <c r="AD109" s="66">
        <f>IF(S108="","",S108*1000+(I109+N109)*100+((I109+N109)-(M109+R109))*10+((SUM(J108:J110)+SUM(O108:O110))-(SUM(L108:L110)+SUM(Q108:Q110))))</f>
        <v>2496</v>
      </c>
      <c r="AE109" s="65">
        <f>IF(J109="","",IF(J109&gt;L109,1,0))</f>
        <v>1</v>
      </c>
      <c r="AF109" s="65">
        <f>IF(L109="","",IF(J109&lt;L109,1,0))</f>
        <v>0</v>
      </c>
      <c r="AG109" s="65">
        <f>IF(O109="","",IF(O109&gt;Q109,1,0))</f>
        <v>1</v>
      </c>
      <c r="AH109" s="65">
        <f>IF(Q109="","",IF(O109&lt;Q109,1,0))</f>
        <v>0</v>
      </c>
    </row>
    <row r="110" spans="2:34" ht="15" customHeight="1">
      <c r="B110" s="76"/>
      <c r="C110" s="89"/>
      <c r="D110" s="134"/>
      <c r="E110" s="135"/>
      <c r="F110" s="135"/>
      <c r="G110" s="135"/>
      <c r="H110" s="136"/>
      <c r="I110" s="112"/>
      <c r="J110" s="23"/>
      <c r="K110" s="18" t="s">
        <v>64</v>
      </c>
      <c r="L110" s="23"/>
      <c r="M110" s="127"/>
      <c r="N110" s="112"/>
      <c r="O110" s="42"/>
      <c r="P110" s="18" t="s">
        <v>64</v>
      </c>
      <c r="Q110" s="42"/>
      <c r="R110" s="127"/>
      <c r="S110" s="68"/>
      <c r="T110" s="139"/>
      <c r="U110" s="125"/>
      <c r="V110" s="68"/>
      <c r="W110" s="125"/>
      <c r="X110" s="22"/>
      <c r="Y110" s="22"/>
      <c r="Z110" s="34"/>
      <c r="AA110" s="34"/>
      <c r="AD110" s="65"/>
      <c r="AE110" s="65">
        <f>IF(J110="","",IF(J110&gt;L110,1,0))</f>
      </c>
      <c r="AF110" s="65">
        <f>IF(L110="","",IF(J110&lt;L110,1,0))</f>
      </c>
      <c r="AG110" s="65">
        <f>IF(O110="","",IF(O110&gt;Q110,1,0))</f>
      </c>
      <c r="AH110" s="65">
        <f>IF(Q110="","",IF(O110&lt;Q110,1,0))</f>
      </c>
    </row>
    <row r="111" spans="2:34" ht="15" customHeight="1">
      <c r="B111" s="74" t="s">
        <v>153</v>
      </c>
      <c r="C111" s="87" t="s">
        <v>221</v>
      </c>
      <c r="D111" s="40" t="str">
        <f>IF(E111="","",IF(D112&gt;H112,"○","×"))</f>
        <v>×</v>
      </c>
      <c r="E111" s="21">
        <f>IF(L108="","",L108)</f>
        <v>7</v>
      </c>
      <c r="F111" s="28" t="s">
        <v>64</v>
      </c>
      <c r="G111" s="21">
        <f>IF(J108="","",J108)</f>
        <v>21</v>
      </c>
      <c r="H111" s="43"/>
      <c r="I111" s="128"/>
      <c r="J111" s="129"/>
      <c r="K111" s="129"/>
      <c r="L111" s="129"/>
      <c r="M111" s="130"/>
      <c r="N111" s="40" t="str">
        <f>IF(O111="","",IF(N112&gt;R112,"○","×"))</f>
        <v>×</v>
      </c>
      <c r="O111" s="21">
        <v>21</v>
      </c>
      <c r="P111" s="28" t="s">
        <v>93</v>
      </c>
      <c r="Q111" s="21">
        <v>18</v>
      </c>
      <c r="R111" s="44"/>
      <c r="S111" s="77">
        <f>IF(D111="","",COUNTIF(D111:R113,"○"))</f>
        <v>0</v>
      </c>
      <c r="T111" s="137" t="s">
        <v>66</v>
      </c>
      <c r="U111" s="123">
        <f>IF(D111="","",COUNTIF(D111:R113,"×"))</f>
        <v>2</v>
      </c>
      <c r="V111" s="77">
        <f>IF(AD112="","",RANK(AD112,AD108:AD116))</f>
        <v>3</v>
      </c>
      <c r="W111" s="123"/>
      <c r="X111" s="22"/>
      <c r="Y111" s="22"/>
      <c r="Z111" s="34"/>
      <c r="AA111" s="34"/>
      <c r="AD111" s="65"/>
      <c r="AE111" s="65">
        <f>IF(O111="","",IF(O111&gt;Q111,1,0))</f>
        <v>1</v>
      </c>
      <c r="AF111" s="65">
        <f>IF(Q111="","",IF(O111&lt;Q111,1,0))</f>
        <v>0</v>
      </c>
      <c r="AG111" s="65"/>
      <c r="AH111" s="65"/>
    </row>
    <row r="112" spans="2:34" ht="15" customHeight="1">
      <c r="B112" s="75"/>
      <c r="C112" s="88"/>
      <c r="D112" s="111">
        <f>M109</f>
        <v>0</v>
      </c>
      <c r="E112" s="22">
        <f>IF(L109="","",L109)</f>
        <v>8</v>
      </c>
      <c r="F112" s="18" t="s">
        <v>64</v>
      </c>
      <c r="G112" s="22">
        <f>IF(J109="","",J109)</f>
        <v>21</v>
      </c>
      <c r="H112" s="126">
        <f>I109</f>
        <v>2</v>
      </c>
      <c r="I112" s="131"/>
      <c r="J112" s="132"/>
      <c r="K112" s="132"/>
      <c r="L112" s="132"/>
      <c r="M112" s="133"/>
      <c r="N112" s="111">
        <f>IF(O111="","",SUM(AE111:AE113))</f>
        <v>1</v>
      </c>
      <c r="O112" s="22">
        <v>13</v>
      </c>
      <c r="P112" s="18" t="s">
        <v>68</v>
      </c>
      <c r="Q112" s="22">
        <v>21</v>
      </c>
      <c r="R112" s="126">
        <f>IF(Q111="","",SUM(AF111:AF113))</f>
        <v>2</v>
      </c>
      <c r="S112" s="71"/>
      <c r="T112" s="138"/>
      <c r="U112" s="124"/>
      <c r="V112" s="71"/>
      <c r="W112" s="124"/>
      <c r="X112" s="22"/>
      <c r="Y112" s="22"/>
      <c r="Z112" s="34"/>
      <c r="AA112" s="34"/>
      <c r="AD112" s="66">
        <f>IF(S111="","",S111*1000+(D112+N112)*100+((D112+N112)-(H112+R112))*10+((SUM(E111:E113)+SUM(O111:O113))-(SUM(G111:G113)+SUM(Q111:Q113))))</f>
        <v>34</v>
      </c>
      <c r="AE112" s="65">
        <f>IF(O112="","",IF(O112&gt;Q112,1,0))</f>
        <v>0</v>
      </c>
      <c r="AF112" s="65">
        <f>IF(Q112="","",IF(O112&lt;Q112,1,0))</f>
        <v>1</v>
      </c>
      <c r="AG112" s="65"/>
      <c r="AH112" s="65"/>
    </row>
    <row r="113" spans="2:34" ht="15" customHeight="1">
      <c r="B113" s="76"/>
      <c r="C113" s="89"/>
      <c r="D113" s="112"/>
      <c r="E113" s="23">
        <f>IF(L110="","",L110)</f>
      </c>
      <c r="F113" s="25" t="s">
        <v>68</v>
      </c>
      <c r="G113" s="23">
        <f>IF(J110="","",J110)</f>
      </c>
      <c r="H113" s="127"/>
      <c r="I113" s="134"/>
      <c r="J113" s="135"/>
      <c r="K113" s="135"/>
      <c r="L113" s="135"/>
      <c r="M113" s="136"/>
      <c r="N113" s="112"/>
      <c r="O113" s="23">
        <v>17</v>
      </c>
      <c r="P113" s="18" t="s">
        <v>68</v>
      </c>
      <c r="Q113" s="23">
        <v>21</v>
      </c>
      <c r="R113" s="127"/>
      <c r="S113" s="68"/>
      <c r="T113" s="139"/>
      <c r="U113" s="125"/>
      <c r="V113" s="68"/>
      <c r="W113" s="125"/>
      <c r="X113" s="22"/>
      <c r="Y113" s="22"/>
      <c r="Z113" s="34"/>
      <c r="AA113" s="34"/>
      <c r="AD113" s="65"/>
      <c r="AE113" s="65">
        <f>IF(O113="","",IF(O113&gt;Q113,1,0))</f>
        <v>0</v>
      </c>
      <c r="AF113" s="65">
        <f>IF(Q113="","",IF(O113&lt;Q113,1,0))</f>
        <v>1</v>
      </c>
      <c r="AG113" s="65"/>
      <c r="AH113" s="65"/>
    </row>
    <row r="114" spans="2:34" ht="15" customHeight="1">
      <c r="B114" s="75" t="s">
        <v>128</v>
      </c>
      <c r="C114" s="87" t="s">
        <v>222</v>
      </c>
      <c r="D114" s="40" t="str">
        <f>IF(E114="","",IF(D115&gt;H115,"○","×"))</f>
        <v>×</v>
      </c>
      <c r="E114" s="21">
        <f>IF(Q108="","",Q108)</f>
        <v>9</v>
      </c>
      <c r="F114" s="28" t="s">
        <v>96</v>
      </c>
      <c r="G114" s="21">
        <f>IF(O108="","",O108)</f>
        <v>21</v>
      </c>
      <c r="H114" s="44"/>
      <c r="I114" s="40" t="str">
        <f>IF(J114="","",IF(I115&gt;M115,"○","×"))</f>
        <v>○</v>
      </c>
      <c r="J114" s="21">
        <f>IF(Q111="","",Q111)</f>
        <v>18</v>
      </c>
      <c r="K114" s="18" t="s">
        <v>96</v>
      </c>
      <c r="L114" s="21">
        <f>IF(O111="","",O111)</f>
        <v>21</v>
      </c>
      <c r="M114" s="44"/>
      <c r="N114" s="128"/>
      <c r="O114" s="129"/>
      <c r="P114" s="129"/>
      <c r="Q114" s="129"/>
      <c r="R114" s="130"/>
      <c r="S114" s="77">
        <f>IF(D114="","",COUNTIF(D114:M114,"○"))</f>
        <v>1</v>
      </c>
      <c r="T114" s="137" t="s">
        <v>66</v>
      </c>
      <c r="U114" s="123">
        <f>IF(D114="","",COUNTIF(D114:M114,"×"))</f>
        <v>1</v>
      </c>
      <c r="V114" s="77">
        <f>IF(AD115="","",RANK(AD115,AD108:AD116))</f>
        <v>2</v>
      </c>
      <c r="W114" s="123"/>
      <c r="X114" s="22"/>
      <c r="Y114" s="22"/>
      <c r="Z114" s="34"/>
      <c r="AA114" s="34"/>
      <c r="AD114" s="65"/>
      <c r="AE114" s="65"/>
      <c r="AF114" s="65"/>
      <c r="AG114" s="65"/>
      <c r="AH114" s="65"/>
    </row>
    <row r="115" spans="2:34" ht="15" customHeight="1">
      <c r="B115" s="75"/>
      <c r="C115" s="88"/>
      <c r="D115" s="111">
        <f>R109</f>
        <v>0</v>
      </c>
      <c r="E115" s="22">
        <f>IF(Q109="","",Q109)</f>
        <v>4</v>
      </c>
      <c r="F115" s="18" t="s">
        <v>64</v>
      </c>
      <c r="G115" s="22">
        <f>IF(O109="","",O109)</f>
        <v>21</v>
      </c>
      <c r="H115" s="126">
        <f>N109</f>
        <v>2</v>
      </c>
      <c r="I115" s="111">
        <f>R112</f>
        <v>2</v>
      </c>
      <c r="J115" s="22">
        <f>IF(Q112="","",Q112)</f>
        <v>21</v>
      </c>
      <c r="K115" s="18" t="s">
        <v>64</v>
      </c>
      <c r="L115" s="41">
        <f>IF(O112="","",O112)</f>
        <v>13</v>
      </c>
      <c r="M115" s="126">
        <f>N112</f>
        <v>1</v>
      </c>
      <c r="N115" s="131"/>
      <c r="O115" s="132"/>
      <c r="P115" s="132"/>
      <c r="Q115" s="132"/>
      <c r="R115" s="133"/>
      <c r="S115" s="71"/>
      <c r="T115" s="138"/>
      <c r="U115" s="124"/>
      <c r="V115" s="71"/>
      <c r="W115" s="124"/>
      <c r="X115" s="22"/>
      <c r="Y115" s="22"/>
      <c r="Z115" s="34"/>
      <c r="AA115" s="34"/>
      <c r="AD115" s="66">
        <f>IF(S114="","",S114*1000+(D115+I115)*100+((D115+I115)-(H115+M115))*10+((SUM(E114:E116)+SUM(J114:J116))-(SUM(G114:G116)+SUM(L114:L116))))</f>
        <v>1170</v>
      </c>
      <c r="AE115" s="65"/>
      <c r="AF115" s="65"/>
      <c r="AG115" s="65"/>
      <c r="AH115" s="65"/>
    </row>
    <row r="116" spans="2:34" ht="15" customHeight="1">
      <c r="B116" s="76"/>
      <c r="C116" s="89"/>
      <c r="D116" s="112"/>
      <c r="E116" s="23">
        <f>IF(Q110="","",Q110)</f>
      </c>
      <c r="F116" s="25" t="s">
        <v>64</v>
      </c>
      <c r="G116" s="23">
        <f>IF(O110="","",O110)</f>
      </c>
      <c r="H116" s="127"/>
      <c r="I116" s="112"/>
      <c r="J116" s="23">
        <f>IF(Q113="","",Q113)</f>
        <v>21</v>
      </c>
      <c r="K116" s="18" t="s">
        <v>64</v>
      </c>
      <c r="L116" s="42">
        <f>IF(O113="","",O113)</f>
        <v>17</v>
      </c>
      <c r="M116" s="127"/>
      <c r="N116" s="134"/>
      <c r="O116" s="135"/>
      <c r="P116" s="135"/>
      <c r="Q116" s="135"/>
      <c r="R116" s="136"/>
      <c r="S116" s="68"/>
      <c r="T116" s="139"/>
      <c r="U116" s="125"/>
      <c r="V116" s="68"/>
      <c r="W116" s="125"/>
      <c r="X116" s="22"/>
      <c r="Y116" s="22"/>
      <c r="Z116" s="34"/>
      <c r="AA116" s="34"/>
      <c r="AD116" s="65"/>
      <c r="AE116" s="65"/>
      <c r="AF116" s="65"/>
      <c r="AG116" s="65"/>
      <c r="AH116" s="65"/>
    </row>
    <row r="117" spans="2:34" s="29" customFormat="1" ht="15" customHeight="1">
      <c r="B117" s="45"/>
      <c r="C117" s="45"/>
      <c r="K117" s="46"/>
      <c r="AD117" s="65"/>
      <c r="AE117" s="65"/>
      <c r="AF117" s="65"/>
      <c r="AG117" s="65"/>
      <c r="AH117" s="65"/>
    </row>
    <row r="118" spans="2:34" ht="15" customHeight="1">
      <c r="B118" s="35" t="s">
        <v>100</v>
      </c>
      <c r="C118" s="36"/>
      <c r="D118" s="78" t="s">
        <v>229</v>
      </c>
      <c r="E118" s="79"/>
      <c r="F118" s="79"/>
      <c r="G118" s="79"/>
      <c r="H118" s="80"/>
      <c r="I118" s="78" t="s">
        <v>183</v>
      </c>
      <c r="J118" s="79"/>
      <c r="K118" s="79"/>
      <c r="L118" s="79"/>
      <c r="M118" s="80"/>
      <c r="N118" s="78" t="s">
        <v>230</v>
      </c>
      <c r="O118" s="79"/>
      <c r="P118" s="79"/>
      <c r="Q118" s="79"/>
      <c r="R118" s="80"/>
      <c r="S118" s="15"/>
      <c r="T118" s="39" t="s">
        <v>62</v>
      </c>
      <c r="U118" s="39"/>
      <c r="V118" s="78" t="s">
        <v>63</v>
      </c>
      <c r="W118" s="80"/>
      <c r="AA118" s="20"/>
      <c r="AD118" s="65"/>
      <c r="AE118" s="65"/>
      <c r="AF118" s="65"/>
      <c r="AG118" s="65"/>
      <c r="AH118" s="65"/>
    </row>
    <row r="119" spans="2:34" ht="15" customHeight="1">
      <c r="B119" s="74" t="s">
        <v>116</v>
      </c>
      <c r="C119" s="87" t="s">
        <v>226</v>
      </c>
      <c r="D119" s="128"/>
      <c r="E119" s="129"/>
      <c r="F119" s="129"/>
      <c r="G119" s="129"/>
      <c r="H119" s="130"/>
      <c r="I119" s="40" t="str">
        <f>IF(I120="","",IF(I120&gt;M120,"○","×"))</f>
        <v>○</v>
      </c>
      <c r="J119" s="21">
        <v>21</v>
      </c>
      <c r="K119" s="18" t="s">
        <v>83</v>
      </c>
      <c r="L119" s="21">
        <v>7</v>
      </c>
      <c r="M119" s="13"/>
      <c r="N119" s="16" t="str">
        <f>IF(N120="","",IF(N120&gt;R120,"○","×"))</f>
        <v>○</v>
      </c>
      <c r="O119" s="21">
        <v>21</v>
      </c>
      <c r="P119" s="18" t="s">
        <v>83</v>
      </c>
      <c r="Q119" s="21">
        <v>7</v>
      </c>
      <c r="R119" s="13"/>
      <c r="S119" s="77">
        <f>IF(I119="","",COUNTIF(I119:R119,"○"))</f>
        <v>2</v>
      </c>
      <c r="T119" s="137" t="s">
        <v>66</v>
      </c>
      <c r="U119" s="123">
        <f>IF(I119="","",COUNTIF(I119:R119,"×"))</f>
        <v>0</v>
      </c>
      <c r="V119" s="77">
        <f>IF(AD120="","",RANK(AD120,AD119:AD127))</f>
        <v>1</v>
      </c>
      <c r="W119" s="123"/>
      <c r="X119" s="22"/>
      <c r="Y119" s="22"/>
      <c r="Z119" s="20"/>
      <c r="AA119" s="20"/>
      <c r="AD119" s="65"/>
      <c r="AE119" s="65">
        <f>IF(J119="","",IF(J119&gt;L119,1,0))</f>
        <v>1</v>
      </c>
      <c r="AF119" s="65">
        <f>IF(L119="","",IF(J119&lt;L119,1,0))</f>
        <v>0</v>
      </c>
      <c r="AG119" s="65">
        <f>IF(O119="","",IF(O119&gt;Q119,1,0))</f>
        <v>1</v>
      </c>
      <c r="AH119" s="65">
        <f>IF(Q119="","",IF(O119&lt;Q119,1,0))</f>
        <v>0</v>
      </c>
    </row>
    <row r="120" spans="2:34" ht="15" customHeight="1">
      <c r="B120" s="75"/>
      <c r="C120" s="88"/>
      <c r="D120" s="131"/>
      <c r="E120" s="132"/>
      <c r="F120" s="132"/>
      <c r="G120" s="132"/>
      <c r="H120" s="133"/>
      <c r="I120" s="111">
        <f>IF(J119="","",SUM(AE119:AE121))</f>
        <v>2</v>
      </c>
      <c r="J120" s="22">
        <v>21</v>
      </c>
      <c r="K120" s="18" t="s">
        <v>97</v>
      </c>
      <c r="L120" s="22">
        <v>7</v>
      </c>
      <c r="M120" s="126">
        <f>IF(L119="","",SUM(AF119:AF121))</f>
        <v>0</v>
      </c>
      <c r="N120" s="111">
        <f>IF(O119="","",SUM(AG119:AG121))</f>
        <v>2</v>
      </c>
      <c r="O120" s="41">
        <v>21</v>
      </c>
      <c r="P120" s="18" t="s">
        <v>83</v>
      </c>
      <c r="Q120" s="41">
        <v>9</v>
      </c>
      <c r="R120" s="126">
        <f>IF(Q119="","",SUM(AH119:AH121))</f>
        <v>0</v>
      </c>
      <c r="S120" s="71"/>
      <c r="T120" s="138"/>
      <c r="U120" s="124"/>
      <c r="V120" s="71"/>
      <c r="W120" s="124"/>
      <c r="X120" s="22"/>
      <c r="Y120" s="22"/>
      <c r="Z120" s="20"/>
      <c r="AA120" s="20"/>
      <c r="AD120" s="66">
        <f>IF(S119="","",S119*1000+(I120+N120)*100+((I120+N120)-(M120+R120))*10+((SUM(J119:J121)+SUM(O119:O121))-(SUM(L119:L121)+SUM(Q119:Q121))))</f>
        <v>2494</v>
      </c>
      <c r="AE120" s="65">
        <f>IF(J120="","",IF(J120&gt;L120,1,0))</f>
        <v>1</v>
      </c>
      <c r="AF120" s="65">
        <f>IF(L120="","",IF(J120&lt;L120,1,0))</f>
        <v>0</v>
      </c>
      <c r="AG120" s="65">
        <f>IF(O120="","",IF(O120&gt;Q120,1,0))</f>
        <v>1</v>
      </c>
      <c r="AH120" s="65">
        <f>IF(Q120="","",IF(O120&lt;Q120,1,0))</f>
        <v>0</v>
      </c>
    </row>
    <row r="121" spans="2:34" ht="15" customHeight="1">
      <c r="B121" s="76"/>
      <c r="C121" s="89"/>
      <c r="D121" s="134"/>
      <c r="E121" s="135"/>
      <c r="F121" s="135"/>
      <c r="G121" s="135"/>
      <c r="H121" s="136"/>
      <c r="I121" s="112"/>
      <c r="J121" s="23"/>
      <c r="K121" s="18" t="s">
        <v>83</v>
      </c>
      <c r="L121" s="23"/>
      <c r="M121" s="127"/>
      <c r="N121" s="112"/>
      <c r="O121" s="42"/>
      <c r="P121" s="18" t="s">
        <v>83</v>
      </c>
      <c r="Q121" s="42"/>
      <c r="R121" s="127"/>
      <c r="S121" s="68"/>
      <c r="T121" s="139"/>
      <c r="U121" s="125"/>
      <c r="V121" s="68"/>
      <c r="W121" s="125"/>
      <c r="X121" s="22"/>
      <c r="Y121" s="22"/>
      <c r="Z121" s="34"/>
      <c r="AA121" s="34"/>
      <c r="AD121" s="65"/>
      <c r="AE121" s="65">
        <f>IF(J121="","",IF(J121&gt;L121,1,0))</f>
      </c>
      <c r="AF121" s="65">
        <f>IF(L121="","",IF(J121&lt;L121,1,0))</f>
      </c>
      <c r="AG121" s="65">
        <f>IF(O121="","",IF(O121&gt;Q121,1,0))</f>
      </c>
      <c r="AH121" s="65">
        <f>IF(Q121="","",IF(O121&lt;Q121,1,0))</f>
      </c>
    </row>
    <row r="122" spans="2:34" ht="15" customHeight="1">
      <c r="B122" s="74" t="s">
        <v>153</v>
      </c>
      <c r="C122" s="87" t="s">
        <v>227</v>
      </c>
      <c r="D122" s="40" t="str">
        <f>IF(E122="","",IF(D123&gt;H123,"○","×"))</f>
        <v>×</v>
      </c>
      <c r="E122" s="21">
        <f>IF(L119="","",L119)</f>
        <v>7</v>
      </c>
      <c r="F122" s="28" t="s">
        <v>83</v>
      </c>
      <c r="G122" s="21">
        <f>IF(J119="","",J119)</f>
        <v>21</v>
      </c>
      <c r="H122" s="43"/>
      <c r="I122" s="128"/>
      <c r="J122" s="129"/>
      <c r="K122" s="129"/>
      <c r="L122" s="129"/>
      <c r="M122" s="130"/>
      <c r="N122" s="40" t="str">
        <f>IF(O122="","",IF(N123&gt;R123,"○","×"))</f>
        <v>×</v>
      </c>
      <c r="O122" s="21">
        <v>18</v>
      </c>
      <c r="P122" s="28" t="s">
        <v>83</v>
      </c>
      <c r="Q122" s="21">
        <v>21</v>
      </c>
      <c r="R122" s="44"/>
      <c r="S122" s="77">
        <f>IF(D122="","",COUNTIF(D122:R124,"○"))</f>
        <v>0</v>
      </c>
      <c r="T122" s="137" t="s">
        <v>66</v>
      </c>
      <c r="U122" s="123">
        <f>IF(D122="","",COUNTIF(D122:R124,"×"))</f>
        <v>2</v>
      </c>
      <c r="V122" s="77">
        <f>IF(AD123="","",RANK(AD123,AD119:AD127))</f>
        <v>3</v>
      </c>
      <c r="W122" s="123"/>
      <c r="X122" s="22"/>
      <c r="Y122" s="22"/>
      <c r="Z122" s="34"/>
      <c r="AA122" s="34"/>
      <c r="AD122" s="65"/>
      <c r="AE122" s="65">
        <f>IF(O122="","",IF(O122&gt;Q122,1,0))</f>
        <v>0</v>
      </c>
      <c r="AF122" s="65">
        <f>IF(Q122="","",IF(O122&lt;Q122,1,0))</f>
        <v>1</v>
      </c>
      <c r="AG122" s="65"/>
      <c r="AH122" s="65"/>
    </row>
    <row r="123" spans="2:34" ht="15" customHeight="1">
      <c r="B123" s="75"/>
      <c r="C123" s="88"/>
      <c r="D123" s="111">
        <f>M120</f>
        <v>0</v>
      </c>
      <c r="E123" s="22">
        <f>IF(L120="","",L120)</f>
        <v>7</v>
      </c>
      <c r="F123" s="18" t="s">
        <v>83</v>
      </c>
      <c r="G123" s="22">
        <f>IF(J120="","",J120)</f>
        <v>21</v>
      </c>
      <c r="H123" s="126">
        <f>I120</f>
        <v>2</v>
      </c>
      <c r="I123" s="131"/>
      <c r="J123" s="132"/>
      <c r="K123" s="132"/>
      <c r="L123" s="132"/>
      <c r="M123" s="133"/>
      <c r="N123" s="111">
        <f>IF(O122="","",SUM(AE122:AE124))</f>
        <v>0</v>
      </c>
      <c r="O123" s="22">
        <v>17</v>
      </c>
      <c r="P123" s="18" t="s">
        <v>68</v>
      </c>
      <c r="Q123" s="22">
        <v>21</v>
      </c>
      <c r="R123" s="126">
        <f>IF(Q122="","",SUM(AF122:AF124))</f>
        <v>2</v>
      </c>
      <c r="S123" s="71"/>
      <c r="T123" s="138"/>
      <c r="U123" s="124"/>
      <c r="V123" s="71"/>
      <c r="W123" s="124"/>
      <c r="X123" s="22"/>
      <c r="Y123" s="22"/>
      <c r="Z123" s="34"/>
      <c r="AA123" s="34"/>
      <c r="AD123" s="66">
        <f>IF(S122="","",S122*1000+(D123+N123)*100+((D123+N123)-(H123+R123))*10+((SUM(E122:E124)+SUM(O122:O124))-(SUM(G122:G124)+SUM(Q122:Q124))))</f>
        <v>-75</v>
      </c>
      <c r="AE123" s="65">
        <f>IF(O123="","",IF(O123&gt;Q123,1,0))</f>
        <v>0</v>
      </c>
      <c r="AF123" s="65">
        <f>IF(Q123="","",IF(O123&lt;Q123,1,0))</f>
        <v>1</v>
      </c>
      <c r="AG123" s="65"/>
      <c r="AH123" s="65"/>
    </row>
    <row r="124" spans="2:34" ht="15" customHeight="1">
      <c r="B124" s="76"/>
      <c r="C124" s="89"/>
      <c r="D124" s="112"/>
      <c r="E124" s="23">
        <f>IF(L121="","",L121)</f>
      </c>
      <c r="F124" s="25" t="s">
        <v>83</v>
      </c>
      <c r="G124" s="23">
        <f>IF(J121="","",J121)</f>
      </c>
      <c r="H124" s="127"/>
      <c r="I124" s="134"/>
      <c r="J124" s="135"/>
      <c r="K124" s="135"/>
      <c r="L124" s="135"/>
      <c r="M124" s="136"/>
      <c r="N124" s="112"/>
      <c r="O124" s="23"/>
      <c r="P124" s="18" t="s">
        <v>83</v>
      </c>
      <c r="Q124" s="23"/>
      <c r="R124" s="127"/>
      <c r="S124" s="68"/>
      <c r="T124" s="139"/>
      <c r="U124" s="125"/>
      <c r="V124" s="68"/>
      <c r="W124" s="125"/>
      <c r="X124" s="22"/>
      <c r="Y124" s="22"/>
      <c r="Z124" s="34"/>
      <c r="AA124" s="34"/>
      <c r="AD124" s="65"/>
      <c r="AE124" s="65">
        <f>IF(O124="","",IF(O124&gt;Q124,1,0))</f>
      </c>
      <c r="AF124" s="65">
        <f>IF(Q124="","",IF(O124&lt;Q124,1,0))</f>
      </c>
      <c r="AG124" s="65"/>
      <c r="AH124" s="65"/>
    </row>
    <row r="125" spans="2:34" ht="15" customHeight="1">
      <c r="B125" s="75" t="s">
        <v>113</v>
      </c>
      <c r="C125" s="87" t="s">
        <v>228</v>
      </c>
      <c r="D125" s="40" t="str">
        <f>IF(E125="","",IF(D126&gt;H126,"○","×"))</f>
        <v>×</v>
      </c>
      <c r="E125" s="21">
        <f>IF(Q119="","",Q119)</f>
        <v>7</v>
      </c>
      <c r="F125" s="28" t="s">
        <v>83</v>
      </c>
      <c r="G125" s="21">
        <f>IF(O119="","",O119)</f>
        <v>21</v>
      </c>
      <c r="H125" s="44"/>
      <c r="I125" s="40" t="str">
        <f>IF(J125="","",IF(I126&gt;M126,"○","×"))</f>
        <v>○</v>
      </c>
      <c r="J125" s="21">
        <f>IF(Q122="","",Q122)</f>
        <v>21</v>
      </c>
      <c r="K125" s="18" t="s">
        <v>83</v>
      </c>
      <c r="L125" s="21">
        <f>IF(O122="","",O122)</f>
        <v>18</v>
      </c>
      <c r="M125" s="44"/>
      <c r="N125" s="128"/>
      <c r="O125" s="129"/>
      <c r="P125" s="129"/>
      <c r="Q125" s="129"/>
      <c r="R125" s="130"/>
      <c r="S125" s="77">
        <f>IF(D125="","",COUNTIF(D125:M125,"○"))</f>
        <v>1</v>
      </c>
      <c r="T125" s="137" t="s">
        <v>66</v>
      </c>
      <c r="U125" s="123">
        <f>IF(D125="","",COUNTIF(D125:M125,"×"))</f>
        <v>1</v>
      </c>
      <c r="V125" s="77">
        <f>IF(AD126="","",RANK(AD126,AD119:AD127))</f>
        <v>2</v>
      </c>
      <c r="W125" s="123"/>
      <c r="X125" s="22"/>
      <c r="Y125" s="22"/>
      <c r="Z125" s="34"/>
      <c r="AA125" s="34"/>
      <c r="AD125" s="65"/>
      <c r="AE125" s="65"/>
      <c r="AF125" s="65"/>
      <c r="AG125" s="65"/>
      <c r="AH125" s="65"/>
    </row>
    <row r="126" spans="2:34" ht="15" customHeight="1">
      <c r="B126" s="75"/>
      <c r="C126" s="88"/>
      <c r="D126" s="111">
        <f>R120</f>
        <v>0</v>
      </c>
      <c r="E126" s="22">
        <f>IF(Q120="","",Q120)</f>
        <v>9</v>
      </c>
      <c r="F126" s="18" t="s">
        <v>83</v>
      </c>
      <c r="G126" s="22">
        <f>IF(O120="","",O120)</f>
        <v>21</v>
      </c>
      <c r="H126" s="126">
        <f>N120</f>
        <v>2</v>
      </c>
      <c r="I126" s="111">
        <f>R123</f>
        <v>2</v>
      </c>
      <c r="J126" s="22">
        <f>IF(Q123="","",Q123)</f>
        <v>21</v>
      </c>
      <c r="K126" s="18" t="s">
        <v>83</v>
      </c>
      <c r="L126" s="41">
        <f>IF(O123="","",O123)</f>
        <v>17</v>
      </c>
      <c r="M126" s="126">
        <f>N123</f>
        <v>0</v>
      </c>
      <c r="N126" s="131"/>
      <c r="O126" s="132"/>
      <c r="P126" s="132"/>
      <c r="Q126" s="132"/>
      <c r="R126" s="133"/>
      <c r="S126" s="71"/>
      <c r="T126" s="138"/>
      <c r="U126" s="124"/>
      <c r="V126" s="71"/>
      <c r="W126" s="124"/>
      <c r="X126" s="22"/>
      <c r="Y126" s="22"/>
      <c r="Z126" s="34"/>
      <c r="AA126" s="34"/>
      <c r="AD126" s="66">
        <f>IF(S125="","",S125*1000+(D126+I126)*100+((D126+I126)-(H126+M126))*10+((SUM(E125:E127)+SUM(J125:J127))-(SUM(G125:G127)+SUM(L125:L127))))</f>
        <v>1181</v>
      </c>
      <c r="AE126" s="65"/>
      <c r="AF126" s="65"/>
      <c r="AG126" s="65"/>
      <c r="AH126" s="65"/>
    </row>
    <row r="127" spans="2:34" ht="15" customHeight="1">
      <c r="B127" s="76"/>
      <c r="C127" s="89"/>
      <c r="D127" s="112"/>
      <c r="E127" s="23">
        <f>IF(Q121="","",Q121)</f>
      </c>
      <c r="F127" s="25" t="s">
        <v>64</v>
      </c>
      <c r="G127" s="23">
        <f>IF(O121="","",O121)</f>
      </c>
      <c r="H127" s="127"/>
      <c r="I127" s="112"/>
      <c r="J127" s="23">
        <f>IF(Q124="","",Q124)</f>
      </c>
      <c r="K127" s="18" t="s">
        <v>83</v>
      </c>
      <c r="L127" s="42">
        <f>IF(O124="","",O124)</f>
      </c>
      <c r="M127" s="127"/>
      <c r="N127" s="134"/>
      <c r="O127" s="135"/>
      <c r="P127" s="135"/>
      <c r="Q127" s="135"/>
      <c r="R127" s="136"/>
      <c r="S127" s="68"/>
      <c r="T127" s="139"/>
      <c r="U127" s="125"/>
      <c r="V127" s="68"/>
      <c r="W127" s="125"/>
      <c r="X127" s="22"/>
      <c r="Y127" s="22"/>
      <c r="Z127" s="34"/>
      <c r="AA127" s="34"/>
      <c r="AD127" s="65"/>
      <c r="AE127" s="65"/>
      <c r="AF127" s="65"/>
      <c r="AG127" s="65"/>
      <c r="AH127" s="65"/>
    </row>
    <row r="128" spans="2:11" s="29" customFormat="1" ht="15" customHeight="1">
      <c r="B128" s="45"/>
      <c r="C128" s="45"/>
      <c r="K128" s="38"/>
    </row>
    <row r="129" spans="2:18" ht="13.5">
      <c r="B129" t="s">
        <v>231</v>
      </c>
      <c r="R129" t="s">
        <v>233</v>
      </c>
    </row>
    <row r="130" spans="2:26" ht="13.5">
      <c r="B130" s="142" t="str">
        <f>INDEX(B86:B94,MATCH(1,V86:V94,0),1)</f>
        <v>(宮　西)</v>
      </c>
      <c r="C130" s="141" t="str">
        <f>INDEX(C86:C94,MATCH(1,V86:V94,0),1)</f>
        <v>林田　咲希</v>
      </c>
      <c r="D130" s="47"/>
      <c r="E130" s="47"/>
      <c r="F130" s="47"/>
      <c r="G130" s="47"/>
      <c r="H130" s="47"/>
      <c r="M130" s="47"/>
      <c r="N130" s="47"/>
      <c r="O130" s="47"/>
      <c r="P130" s="47"/>
      <c r="Q130" s="47"/>
      <c r="R130" s="141" t="str">
        <f>INDEX(C108:C116,MATCH(1,V108:V116,0),1)</f>
        <v>福本　愛咲</v>
      </c>
      <c r="S130" s="141"/>
      <c r="T130" s="141"/>
      <c r="U130" s="141"/>
      <c r="V130" s="141"/>
      <c r="W130" s="140" t="str">
        <f>INDEX(B108:B116,MATCH(1,V108:V116,0),1)</f>
        <v>(新　小)</v>
      </c>
      <c r="X130" s="140"/>
      <c r="Y130" s="140"/>
      <c r="Z130" s="140"/>
    </row>
    <row r="131" spans="2:26" ht="13.5">
      <c r="B131" s="142"/>
      <c r="C131" s="141"/>
      <c r="F131" s="152" t="s">
        <v>244</v>
      </c>
      <c r="G131" s="153"/>
      <c r="H131" s="154"/>
      <c r="L131" s="27"/>
      <c r="M131" s="143" t="s">
        <v>243</v>
      </c>
      <c r="N131" s="144"/>
      <c r="O131" s="144"/>
      <c r="R131" s="141"/>
      <c r="S131" s="141"/>
      <c r="T131" s="141"/>
      <c r="U131" s="141"/>
      <c r="V131" s="141"/>
      <c r="W131" s="140"/>
      <c r="X131" s="140"/>
      <c r="Y131" s="140"/>
      <c r="Z131" s="140"/>
    </row>
    <row r="132" spans="6:15" ht="14.25" thickBot="1">
      <c r="F132" s="155"/>
      <c r="G132" s="155"/>
      <c r="H132" s="156"/>
      <c r="I132" s="57"/>
      <c r="J132" s="54"/>
      <c r="K132" s="55"/>
      <c r="L132" s="48"/>
      <c r="M132" s="145"/>
      <c r="N132" s="146"/>
      <c r="O132" s="146"/>
    </row>
    <row r="133" spans="2:18" ht="13.5">
      <c r="B133" t="s">
        <v>232</v>
      </c>
      <c r="F133" s="155"/>
      <c r="G133" s="155"/>
      <c r="H133" s="155"/>
      <c r="I133" s="61"/>
      <c r="J133" s="148" t="s">
        <v>245</v>
      </c>
      <c r="K133" s="150"/>
      <c r="L133" s="59"/>
      <c r="M133" s="146"/>
      <c r="N133" s="146"/>
      <c r="O133" s="146"/>
      <c r="R133" t="s">
        <v>234</v>
      </c>
    </row>
    <row r="134" spans="2:26" ht="14.25" thickBot="1">
      <c r="B134" s="142" t="str">
        <f>INDEX(B97:B105,MATCH(1,V97:V105,0),1)</f>
        <v>(中　萩)</v>
      </c>
      <c r="C134" s="141" t="str">
        <f>INDEX(C97:C105,MATCH(1,V97:V105,0),1)</f>
        <v>檜垣　文菜</v>
      </c>
      <c r="D134" s="54"/>
      <c r="E134" s="54"/>
      <c r="F134" s="157"/>
      <c r="G134" s="157"/>
      <c r="H134" s="157"/>
      <c r="I134" s="61"/>
      <c r="J134" s="151"/>
      <c r="K134" s="151"/>
      <c r="L134" s="60"/>
      <c r="M134" s="147"/>
      <c r="N134" s="147"/>
      <c r="O134" s="147"/>
      <c r="P134" s="54"/>
      <c r="Q134" s="54"/>
      <c r="R134" s="141" t="str">
        <f>INDEX(C119:C127,MATCH(1,V119:V127,0),1)</f>
        <v>久保　友乃</v>
      </c>
      <c r="S134" s="141"/>
      <c r="T134" s="141"/>
      <c r="U134" s="141"/>
      <c r="V134" s="141"/>
      <c r="W134" s="140" t="str">
        <f>INDEX(B119:B127,MATCH(1,V119:V127,0),1)</f>
        <v>(船　木)</v>
      </c>
      <c r="X134" s="140"/>
      <c r="Y134" s="140"/>
      <c r="Z134" s="140"/>
    </row>
    <row r="135" spans="2:26" ht="13.5">
      <c r="B135" s="142"/>
      <c r="C135" s="141"/>
      <c r="J135" s="151"/>
      <c r="K135" s="151"/>
      <c r="R135" s="141"/>
      <c r="S135" s="141"/>
      <c r="T135" s="141"/>
      <c r="U135" s="141"/>
      <c r="V135" s="141"/>
      <c r="W135" s="140"/>
      <c r="X135" s="140"/>
      <c r="Y135" s="140"/>
      <c r="Z135" s="140"/>
    </row>
  </sheetData>
  <sheetProtection/>
  <mergeCells count="423">
    <mergeCell ref="F131:H134"/>
    <mergeCell ref="J133:K135"/>
    <mergeCell ref="B130:B131"/>
    <mergeCell ref="C130:C131"/>
    <mergeCell ref="C134:C135"/>
    <mergeCell ref="B134:B135"/>
    <mergeCell ref="M131:O134"/>
    <mergeCell ref="T125:T127"/>
    <mergeCell ref="U125:U127"/>
    <mergeCell ref="V125:W127"/>
    <mergeCell ref="M126:M127"/>
    <mergeCell ref="R130:V131"/>
    <mergeCell ref="W130:Z131"/>
    <mergeCell ref="W134:Z135"/>
    <mergeCell ref="R134:V135"/>
    <mergeCell ref="B125:B127"/>
    <mergeCell ref="C125:C127"/>
    <mergeCell ref="N125:R127"/>
    <mergeCell ref="S125:S127"/>
    <mergeCell ref="D126:D127"/>
    <mergeCell ref="H126:H127"/>
    <mergeCell ref="I126:I127"/>
    <mergeCell ref="B122:B124"/>
    <mergeCell ref="C122:C124"/>
    <mergeCell ref="I122:M124"/>
    <mergeCell ref="S122:S124"/>
    <mergeCell ref="V122:W124"/>
    <mergeCell ref="D123:D124"/>
    <mergeCell ref="H123:H124"/>
    <mergeCell ref="N123:N124"/>
    <mergeCell ref="R123:R124"/>
    <mergeCell ref="T122:T124"/>
    <mergeCell ref="U122:U124"/>
    <mergeCell ref="U119:U121"/>
    <mergeCell ref="V119:W121"/>
    <mergeCell ref="I120:I121"/>
    <mergeCell ref="M120:M121"/>
    <mergeCell ref="N120:N121"/>
    <mergeCell ref="R120:R121"/>
    <mergeCell ref="D118:H118"/>
    <mergeCell ref="I118:M118"/>
    <mergeCell ref="N118:R118"/>
    <mergeCell ref="T119:T121"/>
    <mergeCell ref="B119:B121"/>
    <mergeCell ref="C119:C121"/>
    <mergeCell ref="D119:H121"/>
    <mergeCell ref="S119:S121"/>
    <mergeCell ref="V118:W118"/>
    <mergeCell ref="T114:T116"/>
    <mergeCell ref="U114:U116"/>
    <mergeCell ref="V114:W116"/>
    <mergeCell ref="B114:B116"/>
    <mergeCell ref="C114:C116"/>
    <mergeCell ref="N114:R116"/>
    <mergeCell ref="S114:S116"/>
    <mergeCell ref="D115:D116"/>
    <mergeCell ref="H115:H116"/>
    <mergeCell ref="I115:I116"/>
    <mergeCell ref="M115:M116"/>
    <mergeCell ref="B111:B113"/>
    <mergeCell ref="C111:C113"/>
    <mergeCell ref="I111:M113"/>
    <mergeCell ref="S111:S113"/>
    <mergeCell ref="V111:W113"/>
    <mergeCell ref="D112:D113"/>
    <mergeCell ref="H112:H113"/>
    <mergeCell ref="N112:N113"/>
    <mergeCell ref="R112:R113"/>
    <mergeCell ref="T111:T113"/>
    <mergeCell ref="U111:U113"/>
    <mergeCell ref="U108:U110"/>
    <mergeCell ref="V108:W110"/>
    <mergeCell ref="I109:I110"/>
    <mergeCell ref="M109:M110"/>
    <mergeCell ref="N109:N110"/>
    <mergeCell ref="R109:R110"/>
    <mergeCell ref="D107:H107"/>
    <mergeCell ref="I107:M107"/>
    <mergeCell ref="N107:R107"/>
    <mergeCell ref="T108:T110"/>
    <mergeCell ref="B108:B110"/>
    <mergeCell ref="C108:C110"/>
    <mergeCell ref="D108:H110"/>
    <mergeCell ref="S108:S110"/>
    <mergeCell ref="V107:W107"/>
    <mergeCell ref="T103:T105"/>
    <mergeCell ref="U103:U105"/>
    <mergeCell ref="V103:W105"/>
    <mergeCell ref="B103:B105"/>
    <mergeCell ref="C103:C105"/>
    <mergeCell ref="N103:R105"/>
    <mergeCell ref="S103:S105"/>
    <mergeCell ref="D104:D105"/>
    <mergeCell ref="H104:H105"/>
    <mergeCell ref="I104:I105"/>
    <mergeCell ref="M104:M105"/>
    <mergeCell ref="B100:B102"/>
    <mergeCell ref="C100:C102"/>
    <mergeCell ref="I100:M102"/>
    <mergeCell ref="S100:S102"/>
    <mergeCell ref="V100:W102"/>
    <mergeCell ref="D101:D102"/>
    <mergeCell ref="H101:H102"/>
    <mergeCell ref="N101:N102"/>
    <mergeCell ref="R101:R102"/>
    <mergeCell ref="T100:T102"/>
    <mergeCell ref="U100:U102"/>
    <mergeCell ref="U97:U99"/>
    <mergeCell ref="V97:W99"/>
    <mergeCell ref="I98:I99"/>
    <mergeCell ref="M98:M99"/>
    <mergeCell ref="N98:N99"/>
    <mergeCell ref="R98:R99"/>
    <mergeCell ref="D96:H96"/>
    <mergeCell ref="I96:M96"/>
    <mergeCell ref="N96:R96"/>
    <mergeCell ref="T97:T99"/>
    <mergeCell ref="B97:B99"/>
    <mergeCell ref="C97:C99"/>
    <mergeCell ref="D97:H99"/>
    <mergeCell ref="S97:S99"/>
    <mergeCell ref="V96:W96"/>
    <mergeCell ref="T92:T94"/>
    <mergeCell ref="U92:U94"/>
    <mergeCell ref="V92:W94"/>
    <mergeCell ref="B92:B94"/>
    <mergeCell ref="C92:C94"/>
    <mergeCell ref="N92:R94"/>
    <mergeCell ref="S92:S94"/>
    <mergeCell ref="D93:D94"/>
    <mergeCell ref="H93:H94"/>
    <mergeCell ref="I93:I94"/>
    <mergeCell ref="M93:M94"/>
    <mergeCell ref="B89:B91"/>
    <mergeCell ref="C89:C91"/>
    <mergeCell ref="I89:M91"/>
    <mergeCell ref="D90:D91"/>
    <mergeCell ref="H90:H91"/>
    <mergeCell ref="U89:U91"/>
    <mergeCell ref="V89:W91"/>
    <mergeCell ref="N87:N88"/>
    <mergeCell ref="R87:R88"/>
    <mergeCell ref="N90:N91"/>
    <mergeCell ref="S89:S91"/>
    <mergeCell ref="T89:T91"/>
    <mergeCell ref="R90:R91"/>
    <mergeCell ref="V85:W85"/>
    <mergeCell ref="B86:B88"/>
    <mergeCell ref="C86:C88"/>
    <mergeCell ref="D86:H88"/>
    <mergeCell ref="S86:S88"/>
    <mergeCell ref="T86:T88"/>
    <mergeCell ref="U86:U88"/>
    <mergeCell ref="V86:W88"/>
    <mergeCell ref="I87:I88"/>
    <mergeCell ref="M87:M88"/>
    <mergeCell ref="C77:C78"/>
    <mergeCell ref="B77:B78"/>
    <mergeCell ref="M76:O79"/>
    <mergeCell ref="G78:J80"/>
    <mergeCell ref="B83:Q83"/>
    <mergeCell ref="D85:H85"/>
    <mergeCell ref="I85:M85"/>
    <mergeCell ref="N85:R85"/>
    <mergeCell ref="W79:Z80"/>
    <mergeCell ref="W75:Z76"/>
    <mergeCell ref="T70:T72"/>
    <mergeCell ref="U70:U72"/>
    <mergeCell ref="V70:W72"/>
    <mergeCell ref="R75:V76"/>
    <mergeCell ref="R79:V80"/>
    <mergeCell ref="B70:B72"/>
    <mergeCell ref="C70:C72"/>
    <mergeCell ref="N70:R72"/>
    <mergeCell ref="S70:S72"/>
    <mergeCell ref="D71:D72"/>
    <mergeCell ref="H71:H72"/>
    <mergeCell ref="I71:I72"/>
    <mergeCell ref="M71:M72"/>
    <mergeCell ref="B67:B69"/>
    <mergeCell ref="C67:C69"/>
    <mergeCell ref="I67:M69"/>
    <mergeCell ref="S67:S69"/>
    <mergeCell ref="V67:W69"/>
    <mergeCell ref="D68:D69"/>
    <mergeCell ref="H68:H69"/>
    <mergeCell ref="N68:N69"/>
    <mergeCell ref="R68:R69"/>
    <mergeCell ref="T67:T69"/>
    <mergeCell ref="U67:U69"/>
    <mergeCell ref="U64:U66"/>
    <mergeCell ref="V64:W66"/>
    <mergeCell ref="I65:I66"/>
    <mergeCell ref="M65:M66"/>
    <mergeCell ref="N65:N66"/>
    <mergeCell ref="R65:R66"/>
    <mergeCell ref="D63:H63"/>
    <mergeCell ref="I63:M63"/>
    <mergeCell ref="N63:R63"/>
    <mergeCell ref="T64:T66"/>
    <mergeCell ref="B64:B66"/>
    <mergeCell ref="C64:C66"/>
    <mergeCell ref="D64:H66"/>
    <mergeCell ref="S64:S66"/>
    <mergeCell ref="V63:W63"/>
    <mergeCell ref="T59:T61"/>
    <mergeCell ref="U59:U61"/>
    <mergeCell ref="V59:W61"/>
    <mergeCell ref="B59:B61"/>
    <mergeCell ref="C59:C61"/>
    <mergeCell ref="N59:R61"/>
    <mergeCell ref="S59:S61"/>
    <mergeCell ref="D60:D61"/>
    <mergeCell ref="H60:H61"/>
    <mergeCell ref="I60:I61"/>
    <mergeCell ref="M60:M61"/>
    <mergeCell ref="B56:B58"/>
    <mergeCell ref="C56:C58"/>
    <mergeCell ref="I56:M58"/>
    <mergeCell ref="S56:S58"/>
    <mergeCell ref="V56:W58"/>
    <mergeCell ref="D57:D58"/>
    <mergeCell ref="H57:H58"/>
    <mergeCell ref="N57:N58"/>
    <mergeCell ref="R57:R58"/>
    <mergeCell ref="T56:T58"/>
    <mergeCell ref="U56:U58"/>
    <mergeCell ref="U53:U55"/>
    <mergeCell ref="V53:W55"/>
    <mergeCell ref="I54:I55"/>
    <mergeCell ref="M54:M55"/>
    <mergeCell ref="N54:N55"/>
    <mergeCell ref="R54:R55"/>
    <mergeCell ref="D52:H52"/>
    <mergeCell ref="I52:M52"/>
    <mergeCell ref="N52:R52"/>
    <mergeCell ref="T53:T55"/>
    <mergeCell ref="B53:B55"/>
    <mergeCell ref="C53:C55"/>
    <mergeCell ref="D53:H55"/>
    <mergeCell ref="S53:S55"/>
    <mergeCell ref="V52:W52"/>
    <mergeCell ref="T48:T50"/>
    <mergeCell ref="U48:U50"/>
    <mergeCell ref="V48:W50"/>
    <mergeCell ref="B48:B50"/>
    <mergeCell ref="C48:C50"/>
    <mergeCell ref="N48:R50"/>
    <mergeCell ref="S48:S50"/>
    <mergeCell ref="D49:D50"/>
    <mergeCell ref="H49:H50"/>
    <mergeCell ref="I49:I50"/>
    <mergeCell ref="M49:M50"/>
    <mergeCell ref="B45:B47"/>
    <mergeCell ref="C45:C47"/>
    <mergeCell ref="I45:M47"/>
    <mergeCell ref="D46:D47"/>
    <mergeCell ref="H46:H47"/>
    <mergeCell ref="U45:U47"/>
    <mergeCell ref="V45:W47"/>
    <mergeCell ref="N43:N44"/>
    <mergeCell ref="R43:R44"/>
    <mergeCell ref="N46:N47"/>
    <mergeCell ref="S45:S47"/>
    <mergeCell ref="T45:T47"/>
    <mergeCell ref="R46:R47"/>
    <mergeCell ref="T42:T44"/>
    <mergeCell ref="U42:U44"/>
    <mergeCell ref="V42:W44"/>
    <mergeCell ref="I43:I44"/>
    <mergeCell ref="M43:M44"/>
    <mergeCell ref="B42:B44"/>
    <mergeCell ref="C42:C44"/>
    <mergeCell ref="D42:H44"/>
    <mergeCell ref="S42:S44"/>
    <mergeCell ref="V41:W41"/>
    <mergeCell ref="B39:Q39"/>
    <mergeCell ref="D41:H41"/>
    <mergeCell ref="I41:M41"/>
    <mergeCell ref="N41:R41"/>
    <mergeCell ref="X34:X36"/>
    <mergeCell ref="Y34:Y36"/>
    <mergeCell ref="Z34:Z36"/>
    <mergeCell ref="B34:B36"/>
    <mergeCell ref="C34:C36"/>
    <mergeCell ref="W32:W33"/>
    <mergeCell ref="X28:X30"/>
    <mergeCell ref="AA34:AB36"/>
    <mergeCell ref="D35:D36"/>
    <mergeCell ref="H35:H36"/>
    <mergeCell ref="I35:I36"/>
    <mergeCell ref="M35:M36"/>
    <mergeCell ref="N35:N36"/>
    <mergeCell ref="R35:R36"/>
    <mergeCell ref="S34:W36"/>
    <mergeCell ref="B31:B33"/>
    <mergeCell ref="C31:C33"/>
    <mergeCell ref="N31:R33"/>
    <mergeCell ref="D32:D33"/>
    <mergeCell ref="H32:H33"/>
    <mergeCell ref="X31:X33"/>
    <mergeCell ref="Y31:Y33"/>
    <mergeCell ref="Z31:Z33"/>
    <mergeCell ref="AA31:AB33"/>
    <mergeCell ref="N29:N30"/>
    <mergeCell ref="I32:I33"/>
    <mergeCell ref="M32:M33"/>
    <mergeCell ref="S32:S33"/>
    <mergeCell ref="R29:R30"/>
    <mergeCell ref="S29:S30"/>
    <mergeCell ref="B28:B30"/>
    <mergeCell ref="C28:C30"/>
    <mergeCell ref="I28:M30"/>
    <mergeCell ref="D29:D30"/>
    <mergeCell ref="H29:H30"/>
    <mergeCell ref="Z28:Z30"/>
    <mergeCell ref="AA28:AB30"/>
    <mergeCell ref="S26:S27"/>
    <mergeCell ref="W26:W27"/>
    <mergeCell ref="Y28:Y30"/>
    <mergeCell ref="W29:W30"/>
    <mergeCell ref="N26:N27"/>
    <mergeCell ref="R26:R27"/>
    <mergeCell ref="S24:W24"/>
    <mergeCell ref="X24:Z24"/>
    <mergeCell ref="AA24:AB24"/>
    <mergeCell ref="B25:B27"/>
    <mergeCell ref="C25:C27"/>
    <mergeCell ref="D25:H27"/>
    <mergeCell ref="X25:X27"/>
    <mergeCell ref="Y25:Y27"/>
    <mergeCell ref="Z25:Z27"/>
    <mergeCell ref="AA25:AB27"/>
    <mergeCell ref="I26:I27"/>
    <mergeCell ref="M26:M27"/>
    <mergeCell ref="AD17:AD19"/>
    <mergeCell ref="AE17:AE19"/>
    <mergeCell ref="B17:B19"/>
    <mergeCell ref="C17:C19"/>
    <mergeCell ref="W18:W19"/>
    <mergeCell ref="B22:Q22"/>
    <mergeCell ref="D24:H24"/>
    <mergeCell ref="I24:M24"/>
    <mergeCell ref="N24:R24"/>
    <mergeCell ref="AF17:AG19"/>
    <mergeCell ref="D18:D19"/>
    <mergeCell ref="H18:H19"/>
    <mergeCell ref="I18:I19"/>
    <mergeCell ref="M18:M19"/>
    <mergeCell ref="N18:N19"/>
    <mergeCell ref="R18:R19"/>
    <mergeCell ref="S18:S19"/>
    <mergeCell ref="X17:AB19"/>
    <mergeCell ref="AC17:AC19"/>
    <mergeCell ref="AD14:AD16"/>
    <mergeCell ref="AE14:AE16"/>
    <mergeCell ref="AF14:AG16"/>
    <mergeCell ref="D15:D16"/>
    <mergeCell ref="H15:H16"/>
    <mergeCell ref="I15:I16"/>
    <mergeCell ref="M15:M16"/>
    <mergeCell ref="N15:N16"/>
    <mergeCell ref="R15:R16"/>
    <mergeCell ref="X15:X16"/>
    <mergeCell ref="AD11:AD13"/>
    <mergeCell ref="B11:B13"/>
    <mergeCell ref="C11:C13"/>
    <mergeCell ref="AC11:AC13"/>
    <mergeCell ref="AB12:AB13"/>
    <mergeCell ref="B14:B16"/>
    <mergeCell ref="C14:C16"/>
    <mergeCell ref="S14:W16"/>
    <mergeCell ref="AC14:AC16"/>
    <mergeCell ref="AB15:AB16"/>
    <mergeCell ref="AE11:AE13"/>
    <mergeCell ref="AF11:AG13"/>
    <mergeCell ref="D12:D13"/>
    <mergeCell ref="H12:H13"/>
    <mergeCell ref="I12:I13"/>
    <mergeCell ref="M12:M13"/>
    <mergeCell ref="S12:S13"/>
    <mergeCell ref="W12:W13"/>
    <mergeCell ref="X12:X13"/>
    <mergeCell ref="N11:R13"/>
    <mergeCell ref="AD8:AD10"/>
    <mergeCell ref="AE8:AE10"/>
    <mergeCell ref="AF8:AG10"/>
    <mergeCell ref="D9:D10"/>
    <mergeCell ref="H9:H10"/>
    <mergeCell ref="N9:N10"/>
    <mergeCell ref="R9:R10"/>
    <mergeCell ref="S9:S10"/>
    <mergeCell ref="W9:W10"/>
    <mergeCell ref="X9:X10"/>
    <mergeCell ref="AD5:AD7"/>
    <mergeCell ref="B5:B7"/>
    <mergeCell ref="C5:C7"/>
    <mergeCell ref="D5:H7"/>
    <mergeCell ref="AB6:AB7"/>
    <mergeCell ref="B8:B10"/>
    <mergeCell ref="C8:C10"/>
    <mergeCell ref="I8:M10"/>
    <mergeCell ref="AC8:AC10"/>
    <mergeCell ref="AB9:AB10"/>
    <mergeCell ref="AE5:AE7"/>
    <mergeCell ref="AF5:AG7"/>
    <mergeCell ref="I6:I7"/>
    <mergeCell ref="M6:M7"/>
    <mergeCell ref="N6:N7"/>
    <mergeCell ref="R6:R7"/>
    <mergeCell ref="S6:S7"/>
    <mergeCell ref="W6:W7"/>
    <mergeCell ref="X6:X7"/>
    <mergeCell ref="AC5:AC7"/>
    <mergeCell ref="B2:Q2"/>
    <mergeCell ref="B4:C4"/>
    <mergeCell ref="D4:H4"/>
    <mergeCell ref="I4:M4"/>
    <mergeCell ref="N4:R4"/>
    <mergeCell ref="S4:W4"/>
    <mergeCell ref="X4:AB4"/>
    <mergeCell ref="AC4:AE4"/>
    <mergeCell ref="AF4:AG4"/>
  </mergeCells>
  <conditionalFormatting sqref="AF5:AG19 AA25:AB36 V42:W50 V53:W61 V64:W72 V86:W94 V97:W105 V108:W116 V119:W127">
    <cfRule type="cellIs" priority="1" dxfId="11" operator="equal" stopIfTrue="1">
      <formula>1</formula>
    </cfRule>
    <cfRule type="cellIs" priority="2" dxfId="10" operator="equal" stopIfTrue="1">
      <formula>2</formula>
    </cfRule>
  </conditionalFormatting>
  <conditionalFormatting sqref="B8:B19">
    <cfRule type="expression" priority="3" dxfId="1" stopIfTrue="1">
      <formula>AF8=1</formula>
    </cfRule>
    <cfRule type="expression" priority="4" dxfId="0" stopIfTrue="1">
      <formula>AF8=2</formula>
    </cfRule>
  </conditionalFormatting>
  <conditionalFormatting sqref="B28:B36">
    <cfRule type="expression" priority="5" dxfId="1" stopIfTrue="1">
      <formula>AA28=1</formula>
    </cfRule>
    <cfRule type="expression" priority="6" dxfId="0" stopIfTrue="1">
      <formula>AA28=2</formula>
    </cfRule>
  </conditionalFormatting>
  <conditionalFormatting sqref="B56:B61 B108:B116 B45:B50 B64:B72 B97:B105 B89:B94 B122:B127">
    <cfRule type="expression" priority="7" dxfId="1" stopIfTrue="1">
      <formula>V45=1</formula>
    </cfRule>
    <cfRule type="expression" priority="8" dxfId="0" stopIfTrue="1">
      <formula>V45=2</formula>
    </cfRule>
  </conditionalFormatting>
  <conditionalFormatting sqref="B5:B7">
    <cfRule type="expression" priority="9" dxfId="1" stopIfTrue="1">
      <formula>AF5=1</formula>
    </cfRule>
    <cfRule type="expression" priority="10" dxfId="0" stopIfTrue="1">
      <formula>AF5=2</formula>
    </cfRule>
  </conditionalFormatting>
  <conditionalFormatting sqref="B25:B27">
    <cfRule type="expression" priority="11" dxfId="1" stopIfTrue="1">
      <formula>AA25=1</formula>
    </cfRule>
    <cfRule type="expression" priority="12" dxfId="0" stopIfTrue="1">
      <formula>AA25=2</formula>
    </cfRule>
  </conditionalFormatting>
  <conditionalFormatting sqref="B86:B88 B42:B44 B53:B55 B119:B121">
    <cfRule type="expression" priority="13" dxfId="1" stopIfTrue="1">
      <formula>V42=1</formula>
    </cfRule>
    <cfRule type="expression" priority="14" dxfId="0" stopIfTrue="1">
      <formula>V42=2</formula>
    </cfRule>
  </conditionalFormatting>
  <conditionalFormatting sqref="C5:C19">
    <cfRule type="expression" priority="15" dxfId="1" stopIfTrue="1">
      <formula>AF5=1</formula>
    </cfRule>
    <cfRule type="expression" priority="16" dxfId="0" stopIfTrue="1">
      <formula>AF5=2</formula>
    </cfRule>
  </conditionalFormatting>
  <conditionalFormatting sqref="C25:C36">
    <cfRule type="expression" priority="17" dxfId="1" stopIfTrue="1">
      <formula>AA25=1</formula>
    </cfRule>
    <cfRule type="expression" priority="18" dxfId="0" stopIfTrue="1">
      <formula>AA25=2</formula>
    </cfRule>
  </conditionalFormatting>
  <conditionalFormatting sqref="C42:C50 C53:C61 C64:C72 C86:C94 C97:C105 C108:C116 C119:C127">
    <cfRule type="expression" priority="19" dxfId="1" stopIfTrue="1">
      <formula>V42=1</formula>
    </cfRule>
    <cfRule type="expression" priority="20" dxfId="0" stopIfTrue="1">
      <formula>V42=2</formula>
    </cfRule>
  </conditionalFormatting>
  <printOptions/>
  <pageMargins left="0.75" right="0.75" top="1" bottom="1" header="0.512" footer="0.512"/>
  <pageSetup orientation="portrait" paperSize="9" scale="63" r:id="rId2"/>
  <rowBreaks count="1" manualBreakCount="1">
    <brk id="81" max="33" man="1"/>
  </rowBreaks>
  <colBreaks count="1" manualBreakCount="1">
    <brk id="3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AQ118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7.625" style="0" customWidth="1"/>
    <col min="3" max="3" width="10.625" style="0" customWidth="1"/>
    <col min="4" max="33" width="2.625" style="0" customWidth="1"/>
    <col min="34" max="43" width="3.625" style="0" customWidth="1"/>
  </cols>
  <sheetData>
    <row r="2" spans="3:25" s="3" customFormat="1" ht="21">
      <c r="C2" s="81" t="s">
        <v>15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4"/>
      <c r="U2" s="4"/>
      <c r="V2" s="4"/>
      <c r="W2" s="4"/>
      <c r="X2" s="4"/>
      <c r="Y2" s="4"/>
    </row>
    <row r="4" spans="2:34" ht="15" customHeight="1">
      <c r="B4" s="51" t="s">
        <v>117</v>
      </c>
      <c r="C4" s="36"/>
      <c r="D4" s="78" t="s">
        <v>189</v>
      </c>
      <c r="E4" s="79"/>
      <c r="F4" s="79"/>
      <c r="G4" s="79"/>
      <c r="H4" s="80"/>
      <c r="I4" s="78" t="s">
        <v>190</v>
      </c>
      <c r="J4" s="79"/>
      <c r="K4" s="79"/>
      <c r="L4" s="79"/>
      <c r="M4" s="80"/>
      <c r="N4" s="78" t="s">
        <v>191</v>
      </c>
      <c r="O4" s="79"/>
      <c r="P4" s="79"/>
      <c r="Q4" s="79"/>
      <c r="R4" s="80"/>
      <c r="S4" s="15"/>
      <c r="T4" s="39" t="s">
        <v>62</v>
      </c>
      <c r="U4" s="39"/>
      <c r="V4" s="78" t="s">
        <v>63</v>
      </c>
      <c r="W4" s="80"/>
      <c r="AA4" s="20"/>
      <c r="AC4" s="65"/>
      <c r="AD4" s="65"/>
      <c r="AE4" s="65"/>
      <c r="AF4" s="65"/>
      <c r="AG4" s="65"/>
      <c r="AH4" s="65"/>
    </row>
    <row r="5" spans="2:34" ht="15" customHeight="1">
      <c r="B5" s="74" t="s">
        <v>126</v>
      </c>
      <c r="C5" s="158" t="s">
        <v>187</v>
      </c>
      <c r="D5" s="128"/>
      <c r="E5" s="129"/>
      <c r="F5" s="129"/>
      <c r="G5" s="129"/>
      <c r="H5" s="130"/>
      <c r="I5" s="40" t="str">
        <f>IF(I6="","",IF(I6&gt;M6,"○","×"))</f>
        <v>○</v>
      </c>
      <c r="J5" s="21">
        <v>26</v>
      </c>
      <c r="K5" s="18" t="s">
        <v>64</v>
      </c>
      <c r="L5" s="21">
        <v>24</v>
      </c>
      <c r="M5" s="13"/>
      <c r="N5" s="16" t="str">
        <f>IF(N6="","",IF(N6&gt;R6,"○","×"))</f>
        <v>○</v>
      </c>
      <c r="O5" s="21">
        <v>21</v>
      </c>
      <c r="P5" s="18" t="s">
        <v>64</v>
      </c>
      <c r="Q5" s="21">
        <v>7</v>
      </c>
      <c r="R5" s="13"/>
      <c r="S5" s="77">
        <f>IF(I5="","",COUNTIF(I5:R5,"○"))</f>
        <v>2</v>
      </c>
      <c r="T5" s="137" t="s">
        <v>66</v>
      </c>
      <c r="U5" s="123">
        <f>IF(I5="","",COUNTIF(I5:R5,"×"))</f>
        <v>0</v>
      </c>
      <c r="V5" s="77">
        <f>IF(AD6="","",RANK(AD6,AD5:AD13))</f>
        <v>1</v>
      </c>
      <c r="W5" s="123"/>
      <c r="X5" s="22"/>
      <c r="Y5" s="22"/>
      <c r="Z5" s="20"/>
      <c r="AA5" s="20"/>
      <c r="AC5" s="65"/>
      <c r="AD5" s="65"/>
      <c r="AE5" s="65">
        <f>IF(J5="","",IF(J5&gt;L5,1,0))</f>
        <v>1</v>
      </c>
      <c r="AF5" s="65">
        <f>IF(L5="","",IF(J5&lt;L5,1,0))</f>
        <v>0</v>
      </c>
      <c r="AG5" s="65">
        <f>IF(O5="","",IF(O5&gt;Q5,1,0))</f>
        <v>1</v>
      </c>
      <c r="AH5" s="65">
        <f>IF(Q5="","",IF(O5&lt;Q5,1,0))</f>
        <v>0</v>
      </c>
    </row>
    <row r="6" spans="2:34" ht="15" customHeight="1">
      <c r="B6" s="75"/>
      <c r="C6" s="88"/>
      <c r="D6" s="131"/>
      <c r="E6" s="132"/>
      <c r="F6" s="132"/>
      <c r="G6" s="132"/>
      <c r="H6" s="133"/>
      <c r="I6" s="111">
        <f>IF(J5="","",SUM(AE5:AE7))</f>
        <v>2</v>
      </c>
      <c r="J6" s="22">
        <v>21</v>
      </c>
      <c r="K6" s="18" t="s">
        <v>64</v>
      </c>
      <c r="L6" s="22">
        <v>19</v>
      </c>
      <c r="M6" s="126">
        <f>IF(L5="","",SUM(AF5:AF7))</f>
        <v>0</v>
      </c>
      <c r="N6" s="111">
        <f>IF(O5="","",SUM(AG5:AG7))</f>
        <v>2</v>
      </c>
      <c r="O6" s="41">
        <v>21</v>
      </c>
      <c r="P6" s="18" t="s">
        <v>64</v>
      </c>
      <c r="Q6" s="41">
        <v>11</v>
      </c>
      <c r="R6" s="126">
        <f>IF(Q5="","",SUM(AH5:AH7))</f>
        <v>0</v>
      </c>
      <c r="S6" s="71"/>
      <c r="T6" s="138"/>
      <c r="U6" s="124"/>
      <c r="V6" s="71"/>
      <c r="W6" s="124"/>
      <c r="X6" s="22"/>
      <c r="Y6" s="22"/>
      <c r="Z6" s="20"/>
      <c r="AA6" s="20"/>
      <c r="AC6" s="65"/>
      <c r="AD6" s="66">
        <f>IF(S5="","",S5*1000+(I6+N6)*100+((I6+N6)-(M6+R6))*10+((SUM(J5:J7)+SUM(O5:O7))-(SUM(L5:L7)+SUM(Q5:Q7))))</f>
        <v>2468</v>
      </c>
      <c r="AE6" s="65">
        <f>IF(J6="","",IF(J6&gt;L6,1,0))</f>
        <v>1</v>
      </c>
      <c r="AF6" s="65">
        <f>IF(L6="","",IF(J6&lt;L6,1,0))</f>
        <v>0</v>
      </c>
      <c r="AG6" s="65">
        <f>IF(O6="","",IF(O6&gt;Q6,1,0))</f>
        <v>1</v>
      </c>
      <c r="AH6" s="65">
        <f>IF(Q6="","",IF(O6&lt;Q6,1,0))</f>
        <v>0</v>
      </c>
    </row>
    <row r="7" spans="2:34" ht="15" customHeight="1">
      <c r="B7" s="76"/>
      <c r="C7" s="89"/>
      <c r="D7" s="134"/>
      <c r="E7" s="135"/>
      <c r="F7" s="135"/>
      <c r="G7" s="135"/>
      <c r="H7" s="136"/>
      <c r="I7" s="112"/>
      <c r="J7" s="23"/>
      <c r="K7" s="18" t="s">
        <v>64</v>
      </c>
      <c r="L7" s="23"/>
      <c r="M7" s="127"/>
      <c r="N7" s="112"/>
      <c r="O7" s="42"/>
      <c r="P7" s="18" t="s">
        <v>64</v>
      </c>
      <c r="Q7" s="42"/>
      <c r="R7" s="127"/>
      <c r="S7" s="68"/>
      <c r="T7" s="139"/>
      <c r="U7" s="125"/>
      <c r="V7" s="68"/>
      <c r="W7" s="125"/>
      <c r="X7" s="22"/>
      <c r="Y7" s="22"/>
      <c r="Z7" s="34"/>
      <c r="AA7" s="34"/>
      <c r="AC7" s="65"/>
      <c r="AD7" s="65"/>
      <c r="AE7" s="65">
        <f>IF(J7="","",IF(J7&gt;L7,1,0))</f>
      </c>
      <c r="AF7" s="65">
        <f>IF(L7="","",IF(J7&lt;L7,1,0))</f>
      </c>
      <c r="AG7" s="65">
        <f>IF(O7="","",IF(O7&gt;Q7,1,0))</f>
      </c>
      <c r="AH7" s="65">
        <f>IF(Q7="","",IF(O7&lt;Q7,1,0))</f>
      </c>
    </row>
    <row r="8" spans="2:34" ht="15" customHeight="1">
      <c r="B8" s="74" t="s">
        <v>128</v>
      </c>
      <c r="C8" s="158" t="s">
        <v>236</v>
      </c>
      <c r="D8" s="40" t="str">
        <f>IF(E8="","",IF(D9&gt;H9,"○","×"))</f>
        <v>×</v>
      </c>
      <c r="E8" s="21">
        <f>IF(L5="","",L5)</f>
        <v>24</v>
      </c>
      <c r="F8" s="28" t="s">
        <v>102</v>
      </c>
      <c r="G8" s="21">
        <f>IF(J5="","",J5)</f>
        <v>26</v>
      </c>
      <c r="H8" s="43"/>
      <c r="I8" s="128"/>
      <c r="J8" s="129"/>
      <c r="K8" s="129"/>
      <c r="L8" s="129"/>
      <c r="M8" s="130"/>
      <c r="N8" s="40" t="str">
        <f>IF(O8="","",IF(N9&gt;R9,"○","×"))</f>
        <v>○</v>
      </c>
      <c r="O8" s="21">
        <v>21</v>
      </c>
      <c r="P8" s="28" t="s">
        <v>102</v>
      </c>
      <c r="Q8" s="21">
        <v>9</v>
      </c>
      <c r="R8" s="44"/>
      <c r="S8" s="77">
        <f>IF(D8="","",COUNTIF(D8:R10,"○"))</f>
        <v>1</v>
      </c>
      <c r="T8" s="137" t="s">
        <v>66</v>
      </c>
      <c r="U8" s="123">
        <f>IF(D8="","",COUNTIF(D8:R10,"×"))</f>
        <v>1</v>
      </c>
      <c r="V8" s="77">
        <f>IF(AD9="","",RANK(AD9,AD5:AD13))</f>
        <v>2</v>
      </c>
      <c r="W8" s="123"/>
      <c r="X8" s="22"/>
      <c r="Y8" s="22"/>
      <c r="Z8" s="34"/>
      <c r="AA8" s="34"/>
      <c r="AC8" s="65"/>
      <c r="AD8" s="65"/>
      <c r="AE8" s="65">
        <f>IF(O8="","",IF(O8&gt;Q8,1,0))</f>
        <v>1</v>
      </c>
      <c r="AF8" s="65">
        <f>IF(Q8="","",IF(O8&lt;Q8,1,0))</f>
        <v>0</v>
      </c>
      <c r="AG8" s="65"/>
      <c r="AH8" s="65"/>
    </row>
    <row r="9" spans="2:34" ht="15" customHeight="1">
      <c r="B9" s="75"/>
      <c r="C9" s="88"/>
      <c r="D9" s="111">
        <f>M6</f>
        <v>0</v>
      </c>
      <c r="E9" s="22">
        <f>IF(L6="","",L6)</f>
        <v>19</v>
      </c>
      <c r="F9" s="18" t="s">
        <v>103</v>
      </c>
      <c r="G9" s="22">
        <f>IF(J6="","",J6)</f>
        <v>21</v>
      </c>
      <c r="H9" s="126">
        <f>I6</f>
        <v>2</v>
      </c>
      <c r="I9" s="131"/>
      <c r="J9" s="132"/>
      <c r="K9" s="132"/>
      <c r="L9" s="132"/>
      <c r="M9" s="133"/>
      <c r="N9" s="111">
        <f>IF(O8="","",SUM(AE8:AE10))</f>
        <v>2</v>
      </c>
      <c r="O9" s="22">
        <v>21</v>
      </c>
      <c r="P9" s="18" t="s">
        <v>104</v>
      </c>
      <c r="Q9" s="22">
        <v>7</v>
      </c>
      <c r="R9" s="126">
        <f>IF(Q8="","",SUM(AF8:AF10))</f>
        <v>0</v>
      </c>
      <c r="S9" s="71"/>
      <c r="T9" s="138"/>
      <c r="U9" s="124"/>
      <c r="V9" s="71"/>
      <c r="W9" s="124"/>
      <c r="X9" s="22"/>
      <c r="Y9" s="22"/>
      <c r="Z9" s="34"/>
      <c r="AA9" s="34"/>
      <c r="AC9" s="65"/>
      <c r="AD9" s="66">
        <f>IF(S8="","",S8*1000+(D9+N9)*100+((D9+N9)-(H9+R9))*10+((SUM(E8:E10)+SUM(O8:O10))-(SUM(G8:G10)+SUM(Q8:Q10))))</f>
        <v>1222</v>
      </c>
      <c r="AE9" s="65">
        <f>IF(O9="","",IF(O9&gt;Q9,1,0))</f>
        <v>1</v>
      </c>
      <c r="AF9" s="65">
        <f>IF(Q9="","",IF(O9&lt;Q9,1,0))</f>
        <v>0</v>
      </c>
      <c r="AG9" s="65"/>
      <c r="AH9" s="65"/>
    </row>
    <row r="10" spans="2:34" ht="15" customHeight="1">
      <c r="B10" s="76"/>
      <c r="C10" s="89"/>
      <c r="D10" s="112"/>
      <c r="E10" s="23">
        <f>IF(L7="","",L7)</f>
      </c>
      <c r="F10" s="25" t="s">
        <v>64</v>
      </c>
      <c r="G10" s="23">
        <f>IF(J7="","",J7)</f>
      </c>
      <c r="H10" s="127"/>
      <c r="I10" s="134"/>
      <c r="J10" s="135"/>
      <c r="K10" s="135"/>
      <c r="L10" s="135"/>
      <c r="M10" s="136"/>
      <c r="N10" s="112"/>
      <c r="O10" s="23"/>
      <c r="P10" s="18" t="s">
        <v>64</v>
      </c>
      <c r="Q10" s="23"/>
      <c r="R10" s="127"/>
      <c r="S10" s="68"/>
      <c r="T10" s="139"/>
      <c r="U10" s="125"/>
      <c r="V10" s="68"/>
      <c r="W10" s="125"/>
      <c r="X10" s="22"/>
      <c r="Y10" s="22"/>
      <c r="Z10" s="34"/>
      <c r="AA10" s="34"/>
      <c r="AC10" s="65"/>
      <c r="AD10" s="65"/>
      <c r="AE10" s="65">
        <f>IF(O10="","",IF(O10&gt;Q10,1,0))</f>
      </c>
      <c r="AF10" s="65">
        <f>IF(Q10="","",IF(O10&lt;Q10,1,0))</f>
      </c>
      <c r="AG10" s="65"/>
      <c r="AH10" s="65"/>
    </row>
    <row r="11" spans="2:34" ht="15" customHeight="1">
      <c r="B11" s="75" t="s">
        <v>113</v>
      </c>
      <c r="C11" s="158" t="s">
        <v>188</v>
      </c>
      <c r="D11" s="40" t="str">
        <f>IF(E11="","",IF(D12&gt;H12,"○","×"))</f>
        <v>×</v>
      </c>
      <c r="E11" s="21">
        <f>IF(Q5="","",Q5)</f>
        <v>7</v>
      </c>
      <c r="F11" s="28" t="s">
        <v>105</v>
      </c>
      <c r="G11" s="21">
        <f>IF(O5="","",O5)</f>
        <v>21</v>
      </c>
      <c r="H11" s="44"/>
      <c r="I11" s="40" t="str">
        <f>IF(J11="","",IF(I12&gt;M12,"○","×"))</f>
        <v>×</v>
      </c>
      <c r="J11" s="21">
        <f>IF(Q8="","",Q8)</f>
        <v>9</v>
      </c>
      <c r="K11" s="18" t="s">
        <v>105</v>
      </c>
      <c r="L11" s="21">
        <f>IF(O8="","",O8)</f>
        <v>21</v>
      </c>
      <c r="M11" s="44"/>
      <c r="N11" s="128"/>
      <c r="O11" s="129"/>
      <c r="P11" s="129"/>
      <c r="Q11" s="129"/>
      <c r="R11" s="130"/>
      <c r="S11" s="77">
        <f>IF(D11="","",COUNTIF(D11:M11,"○"))</f>
        <v>0</v>
      </c>
      <c r="T11" s="137" t="s">
        <v>66</v>
      </c>
      <c r="U11" s="123">
        <f>IF(D11="","",COUNTIF(D11:M11,"×"))</f>
        <v>2</v>
      </c>
      <c r="V11" s="77">
        <f>IF(AD12="","",RANK(AD12,AD5:AD13))</f>
        <v>3</v>
      </c>
      <c r="W11" s="123"/>
      <c r="X11" s="22"/>
      <c r="Y11" s="22"/>
      <c r="Z11" s="34"/>
      <c r="AA11" s="34"/>
      <c r="AC11" s="65"/>
      <c r="AD11" s="65"/>
      <c r="AE11" s="65"/>
      <c r="AF11" s="65"/>
      <c r="AG11" s="65"/>
      <c r="AH11" s="65"/>
    </row>
    <row r="12" spans="2:34" ht="15" customHeight="1">
      <c r="B12" s="75"/>
      <c r="C12" s="88"/>
      <c r="D12" s="111">
        <f>R6</f>
        <v>0</v>
      </c>
      <c r="E12" s="22">
        <f>IF(Q6="","",Q6)</f>
        <v>11</v>
      </c>
      <c r="F12" s="18" t="s">
        <v>106</v>
      </c>
      <c r="G12" s="22">
        <f>IF(O6="","",O6)</f>
        <v>21</v>
      </c>
      <c r="H12" s="126">
        <f>N6</f>
        <v>2</v>
      </c>
      <c r="I12" s="111">
        <f>R9</f>
        <v>0</v>
      </c>
      <c r="J12" s="22">
        <f>IF(Q9="","",Q9)</f>
        <v>7</v>
      </c>
      <c r="K12" s="18" t="s">
        <v>97</v>
      </c>
      <c r="L12" s="41">
        <f>IF(O9="","",O9)</f>
        <v>21</v>
      </c>
      <c r="M12" s="126">
        <f>N9</f>
        <v>2</v>
      </c>
      <c r="N12" s="131"/>
      <c r="O12" s="132"/>
      <c r="P12" s="132"/>
      <c r="Q12" s="132"/>
      <c r="R12" s="133"/>
      <c r="S12" s="71"/>
      <c r="T12" s="138"/>
      <c r="U12" s="124"/>
      <c r="V12" s="71"/>
      <c r="W12" s="124"/>
      <c r="X12" s="22"/>
      <c r="Y12" s="22"/>
      <c r="Z12" s="34"/>
      <c r="AA12" s="34"/>
      <c r="AC12" s="65"/>
      <c r="AD12" s="66">
        <f>IF(S11="","",S11*1000+(D12+I12)*100+((D12+I12)-(H12+M12))*10+((SUM(E11:E13)+SUM(J11:J13))-(SUM(G11:G13)+SUM(L11:L13))))</f>
        <v>-90</v>
      </c>
      <c r="AE12" s="65"/>
      <c r="AF12" s="65"/>
      <c r="AG12" s="65"/>
      <c r="AH12" s="65"/>
    </row>
    <row r="13" spans="2:34" ht="15" customHeight="1">
      <c r="B13" s="76"/>
      <c r="C13" s="89"/>
      <c r="D13" s="112"/>
      <c r="E13" s="23">
        <f>IF(Q7="","",Q7)</f>
      </c>
      <c r="F13" s="25" t="s">
        <v>64</v>
      </c>
      <c r="G13" s="23">
        <f>IF(O7="","",O7)</f>
      </c>
      <c r="H13" s="127"/>
      <c r="I13" s="112"/>
      <c r="J13" s="23">
        <f>IF(Q10="","",Q10)</f>
      </c>
      <c r="K13" s="18" t="s">
        <v>64</v>
      </c>
      <c r="L13" s="42">
        <f>IF(O10="","",O10)</f>
      </c>
      <c r="M13" s="127"/>
      <c r="N13" s="134"/>
      <c r="O13" s="135"/>
      <c r="P13" s="135"/>
      <c r="Q13" s="135"/>
      <c r="R13" s="136"/>
      <c r="S13" s="68"/>
      <c r="T13" s="139"/>
      <c r="U13" s="125"/>
      <c r="V13" s="68"/>
      <c r="W13" s="125"/>
      <c r="X13" s="22"/>
      <c r="Y13" s="22"/>
      <c r="Z13" s="34"/>
      <c r="AA13" s="34"/>
      <c r="AC13" s="65"/>
      <c r="AD13" s="65"/>
      <c r="AE13" s="65"/>
      <c r="AF13" s="65"/>
      <c r="AG13" s="65"/>
      <c r="AH13" s="65"/>
    </row>
    <row r="14" spans="2:34" s="29" customFormat="1" ht="15" customHeight="1">
      <c r="B14" s="45"/>
      <c r="C14" s="45"/>
      <c r="E14" s="38"/>
      <c r="F14" s="38"/>
      <c r="G14" s="38"/>
      <c r="J14" s="38"/>
      <c r="K14" s="38"/>
      <c r="L14" s="38"/>
      <c r="O14" s="38"/>
      <c r="P14" s="38"/>
      <c r="Q14" s="38"/>
      <c r="R14" s="38"/>
      <c r="AC14" s="65"/>
      <c r="AD14" s="65"/>
      <c r="AE14" s="65"/>
      <c r="AF14" s="65"/>
      <c r="AG14" s="65"/>
      <c r="AH14" s="65"/>
    </row>
    <row r="15" spans="2:34" ht="15" customHeight="1">
      <c r="B15" s="51" t="s">
        <v>99</v>
      </c>
      <c r="C15" s="36"/>
      <c r="D15" s="78" t="s">
        <v>195</v>
      </c>
      <c r="E15" s="79"/>
      <c r="F15" s="79"/>
      <c r="G15" s="79"/>
      <c r="H15" s="80"/>
      <c r="I15" s="78" t="s">
        <v>196</v>
      </c>
      <c r="J15" s="79"/>
      <c r="K15" s="79"/>
      <c r="L15" s="79"/>
      <c r="M15" s="80"/>
      <c r="N15" s="78" t="s">
        <v>197</v>
      </c>
      <c r="O15" s="79"/>
      <c r="P15" s="79"/>
      <c r="Q15" s="79"/>
      <c r="R15" s="80"/>
      <c r="S15" s="15"/>
      <c r="T15" s="39" t="s">
        <v>62</v>
      </c>
      <c r="U15" s="39"/>
      <c r="V15" s="78" t="s">
        <v>63</v>
      </c>
      <c r="W15" s="80"/>
      <c r="AA15" s="20"/>
      <c r="AC15" s="65"/>
      <c r="AD15" s="65"/>
      <c r="AE15" s="65"/>
      <c r="AF15" s="65"/>
      <c r="AG15" s="65"/>
      <c r="AH15" s="65"/>
    </row>
    <row r="16" spans="2:34" ht="15" customHeight="1">
      <c r="B16" s="74" t="s">
        <v>113</v>
      </c>
      <c r="C16" s="158" t="s">
        <v>192</v>
      </c>
      <c r="D16" s="128"/>
      <c r="E16" s="129"/>
      <c r="F16" s="129"/>
      <c r="G16" s="129"/>
      <c r="H16" s="130"/>
      <c r="I16" s="40" t="str">
        <f>IF(I17="","",IF(I17&gt;M17,"○","×"))</f>
        <v>○</v>
      </c>
      <c r="J16" s="21">
        <v>21</v>
      </c>
      <c r="K16" s="18" t="s">
        <v>64</v>
      </c>
      <c r="L16" s="21">
        <v>10</v>
      </c>
      <c r="M16" s="13"/>
      <c r="N16" s="16" t="str">
        <f>IF(N17="","",IF(N17&gt;R17,"○","×"))</f>
        <v>○</v>
      </c>
      <c r="O16" s="21">
        <v>21</v>
      </c>
      <c r="P16" s="18" t="s">
        <v>64</v>
      </c>
      <c r="Q16" s="21">
        <v>8</v>
      </c>
      <c r="R16" s="13"/>
      <c r="S16" s="77">
        <f>IF(I16="","",COUNTIF(I16:R16,"○"))</f>
        <v>2</v>
      </c>
      <c r="T16" s="137" t="s">
        <v>66</v>
      </c>
      <c r="U16" s="123">
        <f>IF(I16="","",COUNTIF(I16:R16,"×"))</f>
        <v>0</v>
      </c>
      <c r="V16" s="77">
        <f>IF(AD17="","",RANK(AD17,AD16:AD24))</f>
        <v>1</v>
      </c>
      <c r="W16" s="123"/>
      <c r="X16" s="22"/>
      <c r="Y16" s="22"/>
      <c r="Z16" s="20"/>
      <c r="AA16" s="20"/>
      <c r="AC16" s="65"/>
      <c r="AD16" s="65"/>
      <c r="AE16" s="65">
        <f>IF(J16="","",IF(J16&gt;L16,1,0))</f>
        <v>1</v>
      </c>
      <c r="AF16" s="65">
        <f>IF(L16="","",IF(J16&lt;L16,1,0))</f>
        <v>0</v>
      </c>
      <c r="AG16" s="65">
        <f>IF(O16="","",IF(O16&gt;Q16,1,0))</f>
        <v>1</v>
      </c>
      <c r="AH16" s="65">
        <f>IF(Q16="","",IF(O16&lt;Q16,1,0))</f>
        <v>0</v>
      </c>
    </row>
    <row r="17" spans="2:34" ht="15" customHeight="1">
      <c r="B17" s="75"/>
      <c r="C17" s="88"/>
      <c r="D17" s="131"/>
      <c r="E17" s="132"/>
      <c r="F17" s="132"/>
      <c r="G17" s="132"/>
      <c r="H17" s="133"/>
      <c r="I17" s="111">
        <f>IF(J16="","",SUM(AE16:AE18))</f>
        <v>2</v>
      </c>
      <c r="J17" s="22">
        <v>21</v>
      </c>
      <c r="K17" s="18" t="s">
        <v>64</v>
      </c>
      <c r="L17" s="22">
        <v>12</v>
      </c>
      <c r="M17" s="126">
        <f>IF(L16="","",SUM(AF16:AF18))</f>
        <v>0</v>
      </c>
      <c r="N17" s="111">
        <f>IF(O16="","",SUM(AG16:AG18))</f>
        <v>2</v>
      </c>
      <c r="O17" s="41">
        <v>21</v>
      </c>
      <c r="P17" s="18" t="s">
        <v>64</v>
      </c>
      <c r="Q17" s="41">
        <v>10</v>
      </c>
      <c r="R17" s="126">
        <f>IF(Q16="","",SUM(AH16:AH18))</f>
        <v>0</v>
      </c>
      <c r="S17" s="71"/>
      <c r="T17" s="138"/>
      <c r="U17" s="124"/>
      <c r="V17" s="71"/>
      <c r="W17" s="124"/>
      <c r="X17" s="22"/>
      <c r="Y17" s="22"/>
      <c r="Z17" s="20"/>
      <c r="AA17" s="20"/>
      <c r="AC17" s="65"/>
      <c r="AD17" s="66">
        <f>IF(S16="","",S16*1000+(I17+N17)*100+((I17+N17)-(M17+R17))*10+((SUM(J16:J18)+SUM(O16:O18))-(SUM(L16:L18)+SUM(Q16:Q18))))</f>
        <v>2484</v>
      </c>
      <c r="AE17" s="65">
        <f>IF(J17="","",IF(J17&gt;L17,1,0))</f>
        <v>1</v>
      </c>
      <c r="AF17" s="65">
        <f>IF(L17="","",IF(J17&lt;L17,1,0))</f>
        <v>0</v>
      </c>
      <c r="AG17" s="65">
        <f>IF(O17="","",IF(O17&gt;Q17,1,0))</f>
        <v>1</v>
      </c>
      <c r="AH17" s="65">
        <f>IF(Q17="","",IF(O17&lt;Q17,1,0))</f>
        <v>0</v>
      </c>
    </row>
    <row r="18" spans="2:34" ht="15" customHeight="1">
      <c r="B18" s="76"/>
      <c r="C18" s="89"/>
      <c r="D18" s="134"/>
      <c r="E18" s="135"/>
      <c r="F18" s="135"/>
      <c r="G18" s="135"/>
      <c r="H18" s="136"/>
      <c r="I18" s="112"/>
      <c r="J18" s="23"/>
      <c r="K18" s="18" t="s">
        <v>107</v>
      </c>
      <c r="L18" s="23"/>
      <c r="M18" s="127"/>
      <c r="N18" s="112"/>
      <c r="O18" s="42"/>
      <c r="P18" s="18" t="s">
        <v>107</v>
      </c>
      <c r="Q18" s="42"/>
      <c r="R18" s="127"/>
      <c r="S18" s="68"/>
      <c r="T18" s="139"/>
      <c r="U18" s="125"/>
      <c r="V18" s="68"/>
      <c r="W18" s="125"/>
      <c r="X18" s="22"/>
      <c r="Y18" s="22"/>
      <c r="Z18" s="34"/>
      <c r="AA18" s="34"/>
      <c r="AC18" s="65"/>
      <c r="AD18" s="65"/>
      <c r="AE18" s="65">
        <f>IF(J18="","",IF(J18&gt;L18,1,0))</f>
      </c>
      <c r="AF18" s="65">
        <f>IF(L18="","",IF(J18&lt;L18,1,0))</f>
      </c>
      <c r="AG18" s="65">
        <f>IF(O18="","",IF(O18&gt;Q18,1,0))</f>
      </c>
      <c r="AH18" s="65">
        <f>IF(Q18="","",IF(O18&lt;Q18,1,0))</f>
      </c>
    </row>
    <row r="19" spans="2:34" ht="15" customHeight="1">
      <c r="B19" s="74" t="s">
        <v>131</v>
      </c>
      <c r="C19" s="158" t="s">
        <v>193</v>
      </c>
      <c r="D19" s="40" t="str">
        <f>IF(E19="","",IF(D20&gt;H20,"○","×"))</f>
        <v>×</v>
      </c>
      <c r="E19" s="21">
        <f>IF(L16="","",L16)</f>
        <v>10</v>
      </c>
      <c r="F19" s="28" t="s">
        <v>107</v>
      </c>
      <c r="G19" s="21">
        <f>IF(J16="","",J16)</f>
        <v>21</v>
      </c>
      <c r="H19" s="43"/>
      <c r="I19" s="128"/>
      <c r="J19" s="129"/>
      <c r="K19" s="129"/>
      <c r="L19" s="129"/>
      <c r="M19" s="130"/>
      <c r="N19" s="40" t="str">
        <f>IF(O19="","",IF(N20&gt;R20,"○","×"))</f>
        <v>○</v>
      </c>
      <c r="O19" s="21">
        <v>21</v>
      </c>
      <c r="P19" s="28" t="s">
        <v>107</v>
      </c>
      <c r="Q19" s="21">
        <v>11</v>
      </c>
      <c r="R19" s="44"/>
      <c r="S19" s="77">
        <f>IF(D19="","",COUNTIF(D19:R21,"○"))</f>
        <v>1</v>
      </c>
      <c r="T19" s="137" t="s">
        <v>66</v>
      </c>
      <c r="U19" s="123">
        <f>IF(D19="","",COUNTIF(D19:R21,"×"))</f>
        <v>1</v>
      </c>
      <c r="V19" s="77">
        <f>IF(AD20="","",RANK(AD20,AD16:AD24))</f>
        <v>2</v>
      </c>
      <c r="W19" s="123"/>
      <c r="X19" s="22"/>
      <c r="Y19" s="22"/>
      <c r="Z19" s="34"/>
      <c r="AA19" s="34"/>
      <c r="AC19" s="65"/>
      <c r="AD19" s="65"/>
      <c r="AE19" s="65">
        <f>IF(O19="","",IF(O19&gt;Q19,1,0))</f>
        <v>1</v>
      </c>
      <c r="AF19" s="65">
        <f>IF(Q19="","",IF(O19&lt;Q19,1,0))</f>
        <v>0</v>
      </c>
      <c r="AG19" s="65"/>
      <c r="AH19" s="65"/>
    </row>
    <row r="20" spans="2:34" ht="15" customHeight="1">
      <c r="B20" s="75"/>
      <c r="C20" s="88"/>
      <c r="D20" s="111">
        <f>M17</f>
        <v>0</v>
      </c>
      <c r="E20" s="22">
        <f>IF(L17="","",L17)</f>
        <v>12</v>
      </c>
      <c r="F20" s="18" t="s">
        <v>82</v>
      </c>
      <c r="G20" s="22">
        <f>IF(J17="","",J17)</f>
        <v>21</v>
      </c>
      <c r="H20" s="126">
        <f>I17</f>
        <v>2</v>
      </c>
      <c r="I20" s="131"/>
      <c r="J20" s="132"/>
      <c r="K20" s="132"/>
      <c r="L20" s="132"/>
      <c r="M20" s="133"/>
      <c r="N20" s="111">
        <f>IF(O19="","",SUM(AE19:AE21))</f>
        <v>2</v>
      </c>
      <c r="O20" s="22">
        <v>21</v>
      </c>
      <c r="P20" s="18" t="s">
        <v>68</v>
      </c>
      <c r="Q20" s="22">
        <v>15</v>
      </c>
      <c r="R20" s="126">
        <f>IF(Q19="","",SUM(AF19:AF21))</f>
        <v>0</v>
      </c>
      <c r="S20" s="71"/>
      <c r="T20" s="138"/>
      <c r="U20" s="124"/>
      <c r="V20" s="71"/>
      <c r="W20" s="124"/>
      <c r="X20" s="22"/>
      <c r="Y20" s="22"/>
      <c r="Z20" s="34"/>
      <c r="AA20" s="34"/>
      <c r="AC20" s="65"/>
      <c r="AD20" s="66">
        <f>IF(S19="","",S19*1000+(D20+N20)*100+((D20+N20)-(H20+R20))*10+((SUM(E19:E21)+SUM(O19:O21))-(SUM(G19:G21)+SUM(Q19:Q21))))</f>
        <v>1196</v>
      </c>
      <c r="AE20" s="65">
        <f>IF(O20="","",IF(O20&gt;Q20,1,0))</f>
        <v>1</v>
      </c>
      <c r="AF20" s="65">
        <f>IF(Q20="","",IF(O20&lt;Q20,1,0))</f>
        <v>0</v>
      </c>
      <c r="AG20" s="65"/>
      <c r="AH20" s="65"/>
    </row>
    <row r="21" spans="2:34" ht="15" customHeight="1">
      <c r="B21" s="76"/>
      <c r="C21" s="89"/>
      <c r="D21" s="112"/>
      <c r="E21" s="23">
        <f>IF(L18="","",L18)</f>
      </c>
      <c r="F21" s="25" t="s">
        <v>64</v>
      </c>
      <c r="G21" s="23">
        <f>IF(J18="","",J18)</f>
      </c>
      <c r="H21" s="127"/>
      <c r="I21" s="134"/>
      <c r="J21" s="135"/>
      <c r="K21" s="135"/>
      <c r="L21" s="135"/>
      <c r="M21" s="136"/>
      <c r="N21" s="112"/>
      <c r="O21" s="23"/>
      <c r="P21" s="18" t="s">
        <v>64</v>
      </c>
      <c r="Q21" s="23"/>
      <c r="R21" s="127"/>
      <c r="S21" s="68"/>
      <c r="T21" s="139"/>
      <c r="U21" s="125"/>
      <c r="V21" s="68"/>
      <c r="W21" s="125"/>
      <c r="X21" s="22"/>
      <c r="Y21" s="22"/>
      <c r="Z21" s="34"/>
      <c r="AA21" s="34"/>
      <c r="AC21" s="65"/>
      <c r="AD21" s="65"/>
      <c r="AE21" s="65">
        <f>IF(O21="","",IF(O21&gt;Q21,1,0))</f>
      </c>
      <c r="AF21" s="65">
        <f>IF(Q21="","",IF(O21&lt;Q21,1,0))</f>
      </c>
      <c r="AG21" s="65"/>
      <c r="AH21" s="65"/>
    </row>
    <row r="22" spans="2:34" ht="15" customHeight="1">
      <c r="B22" s="75" t="s">
        <v>116</v>
      </c>
      <c r="C22" s="158" t="s">
        <v>194</v>
      </c>
      <c r="D22" s="40" t="str">
        <f>IF(E22="","",IF(D23&gt;H23,"○","×"))</f>
        <v>×</v>
      </c>
      <c r="E22" s="21">
        <f>IF(Q16="","",Q16)</f>
        <v>8</v>
      </c>
      <c r="F22" s="28" t="s">
        <v>64</v>
      </c>
      <c r="G22" s="21">
        <f>IF(O16="","",O16)</f>
        <v>21</v>
      </c>
      <c r="H22" s="44"/>
      <c r="I22" s="40" t="str">
        <f>IF(J22="","",IF(I23&gt;M23,"○","×"))</f>
        <v>×</v>
      </c>
      <c r="J22" s="21">
        <f>IF(Q19="","",Q19)</f>
        <v>11</v>
      </c>
      <c r="K22" s="18" t="s">
        <v>82</v>
      </c>
      <c r="L22" s="21">
        <f>IF(O19="","",O19)</f>
        <v>21</v>
      </c>
      <c r="M22" s="44"/>
      <c r="N22" s="128"/>
      <c r="O22" s="129"/>
      <c r="P22" s="129"/>
      <c r="Q22" s="129"/>
      <c r="R22" s="130"/>
      <c r="S22" s="77">
        <f>IF(D22="","",COUNTIF(D22:M22,"○"))</f>
        <v>0</v>
      </c>
      <c r="T22" s="137" t="s">
        <v>66</v>
      </c>
      <c r="U22" s="123">
        <f>IF(D22="","",COUNTIF(D22:M22,"×"))</f>
        <v>2</v>
      </c>
      <c r="V22" s="77">
        <f>IF(AD23="","",RANK(AD23,AD16:AD24))</f>
        <v>3</v>
      </c>
      <c r="W22" s="123"/>
      <c r="X22" s="22"/>
      <c r="Y22" s="22"/>
      <c r="Z22" s="34"/>
      <c r="AA22" s="34"/>
      <c r="AC22" s="65"/>
      <c r="AD22" s="65"/>
      <c r="AE22" s="65"/>
      <c r="AF22" s="65"/>
      <c r="AG22" s="65"/>
      <c r="AH22" s="65"/>
    </row>
    <row r="23" spans="2:34" ht="15" customHeight="1">
      <c r="B23" s="75"/>
      <c r="C23" s="88"/>
      <c r="D23" s="111">
        <f>R17</f>
        <v>0</v>
      </c>
      <c r="E23" s="22">
        <f>IF(Q17="","",Q17)</f>
        <v>10</v>
      </c>
      <c r="F23" s="18" t="s">
        <v>108</v>
      </c>
      <c r="G23" s="22">
        <f>IF(O17="","",O17)</f>
        <v>21</v>
      </c>
      <c r="H23" s="126">
        <f>N17</f>
        <v>2</v>
      </c>
      <c r="I23" s="111">
        <f>R20</f>
        <v>0</v>
      </c>
      <c r="J23" s="22">
        <f>IF(Q20="","",Q20)</f>
        <v>15</v>
      </c>
      <c r="K23" s="18" t="s">
        <v>109</v>
      </c>
      <c r="L23" s="41">
        <f>IF(O20="","",O20)</f>
        <v>21</v>
      </c>
      <c r="M23" s="126">
        <f>N20</f>
        <v>2</v>
      </c>
      <c r="N23" s="131"/>
      <c r="O23" s="132"/>
      <c r="P23" s="132"/>
      <c r="Q23" s="132"/>
      <c r="R23" s="133"/>
      <c r="S23" s="71"/>
      <c r="T23" s="138"/>
      <c r="U23" s="124"/>
      <c r="V23" s="71"/>
      <c r="W23" s="124"/>
      <c r="X23" s="22"/>
      <c r="Y23" s="22"/>
      <c r="Z23" s="34"/>
      <c r="AA23" s="34"/>
      <c r="AC23" s="65"/>
      <c r="AD23" s="66">
        <f>IF(S22="","",S22*1000+(D23+I23)*100+((D23+I23)-(H23+M23))*10+((SUM(E22:E24)+SUM(J22:J24))-(SUM(G22:G24)+SUM(L22:L24))))</f>
        <v>-80</v>
      </c>
      <c r="AE23" s="65"/>
      <c r="AF23" s="65"/>
      <c r="AG23" s="65"/>
      <c r="AH23" s="65"/>
    </row>
    <row r="24" spans="2:34" ht="15" customHeight="1">
      <c r="B24" s="76"/>
      <c r="C24" s="89"/>
      <c r="D24" s="112"/>
      <c r="E24" s="23">
        <f>IF(Q18="","",Q18)</f>
      </c>
      <c r="F24" s="25" t="s">
        <v>64</v>
      </c>
      <c r="G24" s="23">
        <f>IF(O18="","",O18)</f>
      </c>
      <c r="H24" s="127"/>
      <c r="I24" s="112"/>
      <c r="J24" s="23">
        <f>IF(Q21="","",Q21)</f>
      </c>
      <c r="K24" s="18" t="s">
        <v>64</v>
      </c>
      <c r="L24" s="42">
        <f>IF(O21="","",O21)</f>
      </c>
      <c r="M24" s="127"/>
      <c r="N24" s="134"/>
      <c r="O24" s="135"/>
      <c r="P24" s="135"/>
      <c r="Q24" s="135"/>
      <c r="R24" s="136"/>
      <c r="S24" s="68"/>
      <c r="T24" s="139"/>
      <c r="U24" s="125"/>
      <c r="V24" s="68"/>
      <c r="W24" s="125"/>
      <c r="X24" s="22"/>
      <c r="Y24" s="22"/>
      <c r="Z24" s="34"/>
      <c r="AA24" s="34"/>
      <c r="AC24" s="65"/>
      <c r="AD24" s="65"/>
      <c r="AE24" s="65"/>
      <c r="AF24" s="65"/>
      <c r="AG24" s="65"/>
      <c r="AH24" s="65"/>
    </row>
    <row r="25" ht="13.5">
      <c r="K25" s="33"/>
    </row>
    <row r="26" ht="13.5">
      <c r="K26" s="34"/>
    </row>
    <row r="28" ht="13.5">
      <c r="B28" t="s">
        <v>58</v>
      </c>
    </row>
    <row r="29" spans="2:14" ht="13.5">
      <c r="B29" t="s">
        <v>86</v>
      </c>
      <c r="N29" t="s">
        <v>110</v>
      </c>
    </row>
    <row r="30" spans="2:22" ht="14.25" thickBot="1">
      <c r="B30" s="159" t="str">
        <f>INDEX(B5:B13,MATCH(1,V5:V13,0),1)</f>
        <v>(神　郷)</v>
      </c>
      <c r="C30" s="160" t="str">
        <f>INDEX(C5:C13,MATCH(1,V5:V13,0),1)</f>
        <v>佐々木圭都
田坂　颯汰</v>
      </c>
      <c r="D30" s="54"/>
      <c r="E30" s="54"/>
      <c r="F30" s="54"/>
      <c r="G30" s="54"/>
      <c r="H30" s="54"/>
      <c r="I30" s="55"/>
      <c r="J30" s="47"/>
      <c r="K30" s="47"/>
      <c r="L30" s="47"/>
      <c r="M30" s="47"/>
      <c r="N30" s="161" t="str">
        <f>INDEX(C16:C24,MATCH(1,V16:V24,0),1)</f>
        <v>石川　翔阿
永倉　修翔</v>
      </c>
      <c r="O30" s="161"/>
      <c r="P30" s="161"/>
      <c r="Q30" s="161"/>
      <c r="R30" s="161"/>
      <c r="S30" s="162" t="str">
        <f>INDEX(B16:B24,MATCH(1,V16:V24,0),1)</f>
        <v>(宮　西)</v>
      </c>
      <c r="T30" s="162"/>
      <c r="U30" s="162"/>
      <c r="V30" s="162"/>
    </row>
    <row r="31" spans="2:22" ht="13.5">
      <c r="B31" s="159"/>
      <c r="C31" s="160"/>
      <c r="H31" s="148" t="s">
        <v>237</v>
      </c>
      <c r="I31" s="150"/>
      <c r="N31" s="161"/>
      <c r="O31" s="161"/>
      <c r="P31" s="161"/>
      <c r="Q31" s="161"/>
      <c r="R31" s="161"/>
      <c r="S31" s="162"/>
      <c r="T31" s="162"/>
      <c r="U31" s="162"/>
      <c r="V31" s="162"/>
    </row>
    <row r="32" spans="8:9" ht="13.5">
      <c r="H32" s="151"/>
      <c r="I32" s="151"/>
    </row>
    <row r="33" spans="8:9" ht="13.5">
      <c r="H33" s="151"/>
      <c r="I33" s="151"/>
    </row>
    <row r="36" ht="13.5">
      <c r="B36" t="s">
        <v>58</v>
      </c>
    </row>
    <row r="37" spans="2:14" ht="13.5">
      <c r="B37" t="s">
        <v>111</v>
      </c>
      <c r="N37" t="s">
        <v>112</v>
      </c>
    </row>
    <row r="38" spans="2:22" ht="14.25" thickBot="1">
      <c r="B38" s="159" t="str">
        <f>INDEX(B5:B13,MATCH(2,V5:V13,0),1)</f>
        <v>(角　野)</v>
      </c>
      <c r="C38" s="160" t="str">
        <f>INDEX(C5:C13,MATCH(2,V5:V13,0),1)</f>
        <v>山中　彰恭
伊藤　幸啓</v>
      </c>
      <c r="D38" s="54"/>
      <c r="E38" s="54"/>
      <c r="F38" s="54"/>
      <c r="G38" s="54"/>
      <c r="H38" s="54"/>
      <c r="I38" s="55"/>
      <c r="J38" s="47"/>
      <c r="K38" s="47"/>
      <c r="L38" s="47"/>
      <c r="M38" s="47"/>
      <c r="N38" s="161" t="str">
        <f>INDEX(C16:C24,MATCH(2,V16:V24,0),1)</f>
        <v>岡田　一晟
守矢　遥希</v>
      </c>
      <c r="O38" s="161"/>
      <c r="P38" s="161"/>
      <c r="Q38" s="161"/>
      <c r="R38" s="161"/>
      <c r="S38" s="162" t="str">
        <f>INDEX(B16:B24,MATCH(2,V16:V24,0),1)</f>
        <v>(中　萩)</v>
      </c>
      <c r="T38" s="162"/>
      <c r="U38" s="162"/>
      <c r="V38" s="162"/>
    </row>
    <row r="39" spans="2:22" ht="13.5">
      <c r="B39" s="159"/>
      <c r="C39" s="160"/>
      <c r="H39" s="148" t="s">
        <v>235</v>
      </c>
      <c r="I39" s="150"/>
      <c r="N39" s="161"/>
      <c r="O39" s="161"/>
      <c r="P39" s="161"/>
      <c r="Q39" s="161"/>
      <c r="R39" s="161"/>
      <c r="S39" s="162"/>
      <c r="T39" s="162"/>
      <c r="U39" s="162"/>
      <c r="V39" s="162"/>
    </row>
    <row r="40" spans="8:9" ht="13.5">
      <c r="H40" s="151"/>
      <c r="I40" s="151"/>
    </row>
    <row r="41" spans="8:9" ht="13.5">
      <c r="H41" s="151"/>
      <c r="I41" s="151"/>
    </row>
    <row r="44" ht="13.5">
      <c r="B44" t="s">
        <v>57</v>
      </c>
    </row>
    <row r="45" spans="2:22" ht="14.25" thickBot="1">
      <c r="B45" s="159" t="s">
        <v>113</v>
      </c>
      <c r="C45" s="160" t="s">
        <v>114</v>
      </c>
      <c r="D45" s="54"/>
      <c r="E45" s="54"/>
      <c r="F45" s="54"/>
      <c r="G45" s="54"/>
      <c r="H45" s="54"/>
      <c r="I45" s="55"/>
      <c r="J45" s="47"/>
      <c r="K45" s="47"/>
      <c r="L45" s="47"/>
      <c r="M45" s="47"/>
      <c r="N45" s="161" t="s">
        <v>115</v>
      </c>
      <c r="O45" s="141"/>
      <c r="P45" s="141"/>
      <c r="Q45" s="141"/>
      <c r="R45" s="141"/>
      <c r="S45" s="162" t="s">
        <v>116</v>
      </c>
      <c r="T45" s="162"/>
      <c r="U45" s="162"/>
      <c r="V45" s="162"/>
    </row>
    <row r="46" spans="2:22" ht="13.5">
      <c r="B46" s="159"/>
      <c r="C46" s="162"/>
      <c r="H46" s="148" t="s">
        <v>238</v>
      </c>
      <c r="I46" s="150"/>
      <c r="N46" s="141"/>
      <c r="O46" s="141"/>
      <c r="P46" s="141"/>
      <c r="Q46" s="141"/>
      <c r="R46" s="141"/>
      <c r="S46" s="162"/>
      <c r="T46" s="162"/>
      <c r="U46" s="162"/>
      <c r="V46" s="162"/>
    </row>
    <row r="47" spans="8:9" ht="13.5">
      <c r="H47" s="151"/>
      <c r="I47" s="151"/>
    </row>
    <row r="48" spans="8:9" ht="13.5">
      <c r="H48" s="151"/>
      <c r="I48" s="151"/>
    </row>
    <row r="52" spans="3:25" s="49" customFormat="1" ht="21">
      <c r="C52" s="122" t="s">
        <v>18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50"/>
      <c r="U52" s="50"/>
      <c r="V52" s="50"/>
      <c r="W52" s="50"/>
      <c r="X52" s="50"/>
      <c r="Y52" s="50"/>
    </row>
    <row r="54" spans="2:43" ht="15" customHeight="1">
      <c r="B54" s="82"/>
      <c r="C54" s="83"/>
      <c r="D54" s="78" t="s">
        <v>203</v>
      </c>
      <c r="E54" s="79"/>
      <c r="F54" s="79"/>
      <c r="G54" s="79"/>
      <c r="H54" s="80"/>
      <c r="I54" s="78" t="s">
        <v>204</v>
      </c>
      <c r="J54" s="79"/>
      <c r="K54" s="79"/>
      <c r="L54" s="79"/>
      <c r="M54" s="80"/>
      <c r="N54" s="78" t="s">
        <v>205</v>
      </c>
      <c r="O54" s="79"/>
      <c r="P54" s="79"/>
      <c r="Q54" s="79"/>
      <c r="R54" s="80"/>
      <c r="S54" s="78" t="s">
        <v>206</v>
      </c>
      <c r="T54" s="79"/>
      <c r="U54" s="79"/>
      <c r="V54" s="79"/>
      <c r="W54" s="80"/>
      <c r="X54" s="78" t="s">
        <v>207</v>
      </c>
      <c r="Y54" s="79"/>
      <c r="Z54" s="79"/>
      <c r="AA54" s="79"/>
      <c r="AB54" s="80"/>
      <c r="AC54" s="78" t="s">
        <v>62</v>
      </c>
      <c r="AD54" s="79"/>
      <c r="AE54" s="80"/>
      <c r="AF54" s="78" t="s">
        <v>63</v>
      </c>
      <c r="AG54" s="80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2:43" ht="15" customHeight="1">
      <c r="B55" s="74" t="s">
        <v>131</v>
      </c>
      <c r="C55" s="163" t="s">
        <v>198</v>
      </c>
      <c r="D55" s="102"/>
      <c r="E55" s="103"/>
      <c r="F55" s="103"/>
      <c r="G55" s="103"/>
      <c r="H55" s="104"/>
      <c r="I55" s="16" t="str">
        <f>IF(I56="","",IF(I56&gt;M56,"○","×"))</f>
        <v>○</v>
      </c>
      <c r="J55" s="17">
        <v>21</v>
      </c>
      <c r="K55" s="18" t="s">
        <v>64</v>
      </c>
      <c r="L55" s="17">
        <v>14</v>
      </c>
      <c r="M55" s="19"/>
      <c r="N55" s="16" t="str">
        <f>IF(N56="","",IF(N56&gt;R56,"○","×"))</f>
        <v>○</v>
      </c>
      <c r="O55" s="17">
        <v>21</v>
      </c>
      <c r="P55" s="18" t="s">
        <v>64</v>
      </c>
      <c r="Q55" s="17">
        <v>13</v>
      </c>
      <c r="R55" s="19"/>
      <c r="S55" s="16" t="str">
        <f>IF(S56="","",IF(S56&gt;W56,"○","×"))</f>
        <v>○</v>
      </c>
      <c r="T55" s="17">
        <v>21</v>
      </c>
      <c r="U55" s="18" t="s">
        <v>68</v>
      </c>
      <c r="V55" s="17">
        <v>15</v>
      </c>
      <c r="W55" s="19"/>
      <c r="X55" s="16" t="str">
        <f>IF(X56="","",IF(X56&gt;AB56,"○","×"))</f>
        <v>○</v>
      </c>
      <c r="Y55" s="17">
        <v>18</v>
      </c>
      <c r="Z55" s="18" t="s">
        <v>68</v>
      </c>
      <c r="AA55" s="17">
        <v>21</v>
      </c>
      <c r="AB55" s="19"/>
      <c r="AC55" s="87">
        <f>IF(I55="","",COUNTIF(I55:AB55,"○"))</f>
        <v>4</v>
      </c>
      <c r="AD55" s="99" t="s">
        <v>66</v>
      </c>
      <c r="AE55" s="84">
        <f>IF(I55="","",COUNTIF(I55:AB55,"×"))</f>
        <v>0</v>
      </c>
      <c r="AF55" s="87">
        <f>IF(AI56="","",RANK(AI56,AI55:AI69))</f>
        <v>1</v>
      </c>
      <c r="AG55" s="84"/>
      <c r="AI55" s="62"/>
      <c r="AJ55" s="62">
        <f>IF(J55="","",IF(J55&gt;L55,1,0))</f>
        <v>1</v>
      </c>
      <c r="AK55" s="62">
        <f>IF(J55="","",IF(J55&lt;L55,1,0))</f>
        <v>0</v>
      </c>
      <c r="AL55" s="62">
        <f>IF(O55="","",IF(O55&gt;Q55,1,0))</f>
        <v>1</v>
      </c>
      <c r="AM55" s="62">
        <f>IF(O55="","",IF(O55&lt;Q55,1,0))</f>
        <v>0</v>
      </c>
      <c r="AN55" s="62">
        <f>IF(T55="","",IF(T55&gt;V55,1,0))</f>
        <v>1</v>
      </c>
      <c r="AO55" s="62">
        <f>IF(T55="","",IF(T55&lt;V55,1,0))</f>
        <v>0</v>
      </c>
      <c r="AP55" s="62">
        <f>IF(Y55="","",IF(Y55&gt;AA55,1,0))</f>
        <v>0</v>
      </c>
      <c r="AQ55" s="62">
        <f>IF(Y55="","",IF(Y55&lt;AA55,1,0))</f>
        <v>1</v>
      </c>
    </row>
    <row r="56" spans="2:43" ht="15" customHeight="1">
      <c r="B56" s="75"/>
      <c r="C56" s="71"/>
      <c r="D56" s="105"/>
      <c r="E56" s="106"/>
      <c r="F56" s="106"/>
      <c r="G56" s="106"/>
      <c r="H56" s="107"/>
      <c r="I56" s="90">
        <f>IF(J55="","",SUM(AJ55:AJ57))</f>
        <v>2</v>
      </c>
      <c r="J56" s="20">
        <v>21</v>
      </c>
      <c r="K56" s="18" t="s">
        <v>82</v>
      </c>
      <c r="L56" s="20">
        <v>19</v>
      </c>
      <c r="M56" s="72">
        <f>IF(J55="","",SUM(AK55:AK57))</f>
        <v>0</v>
      </c>
      <c r="N56" s="90">
        <f>IF(O55="","",SUM(AL55:AL57))</f>
        <v>2</v>
      </c>
      <c r="O56" s="20">
        <v>21</v>
      </c>
      <c r="P56" s="18" t="s">
        <v>82</v>
      </c>
      <c r="Q56" s="20">
        <v>12</v>
      </c>
      <c r="R56" s="72">
        <f>IF(O55="","",SUM(AM55:AM57))</f>
        <v>0</v>
      </c>
      <c r="S56" s="90">
        <f>IF(T55="","",SUM(AN55:AN57))</f>
        <v>2</v>
      </c>
      <c r="T56" s="20">
        <v>19</v>
      </c>
      <c r="U56" s="18" t="s">
        <v>82</v>
      </c>
      <c r="V56" s="20">
        <v>21</v>
      </c>
      <c r="W56" s="72">
        <f>IF(T55="","",SUM(AO55:AO57))</f>
        <v>1</v>
      </c>
      <c r="X56" s="90">
        <f>IF(Y55="","",SUM(AP55:AP57))</f>
        <v>2</v>
      </c>
      <c r="Y56" s="20">
        <v>21</v>
      </c>
      <c r="Z56" s="18" t="s">
        <v>82</v>
      </c>
      <c r="AA56" s="20">
        <v>7</v>
      </c>
      <c r="AB56" s="72">
        <f>IF(Y55="","",SUM(AQ55:AQ57))</f>
        <v>1</v>
      </c>
      <c r="AC56" s="88"/>
      <c r="AD56" s="100"/>
      <c r="AE56" s="85"/>
      <c r="AF56" s="88"/>
      <c r="AG56" s="85"/>
      <c r="AI56" s="63">
        <f>IF(AC55="","",AC55*1000+(S56+I56+N56+X56)*100+((S56+I56+N56+X56)-(W56+M56+R56+AB56))*10+((SUM(T55:T57)+SUM(J55:J57)+SUM(O55:O57)+SUM(Y55:Y57))-(SUM(V55:V57)+SUM(L55:L57)+SUM(Q55:Q57)+SUM(AA55:AA57))))</f>
        <v>4916</v>
      </c>
      <c r="AJ56" s="62">
        <f>IF(J56="","",IF(J56&gt;L56,1,0))</f>
        <v>1</v>
      </c>
      <c r="AK56" s="62">
        <f>IF(J56="","",IF(J56&lt;L56,1,0))</f>
        <v>0</v>
      </c>
      <c r="AL56" s="62">
        <f>IF(O56="","",IF(O56&gt;Q56,1,0))</f>
        <v>1</v>
      </c>
      <c r="AM56" s="62">
        <f>IF(O56="","",IF(O56&lt;Q56,1,0))</f>
        <v>0</v>
      </c>
      <c r="AN56" s="62">
        <f>IF(T56="","",IF(T56&gt;V56,1,0))</f>
        <v>0</v>
      </c>
      <c r="AO56" s="62">
        <f>IF(T56="","",IF(T56&lt;V56,1,0))</f>
        <v>1</v>
      </c>
      <c r="AP56" s="62">
        <f>IF(Y56="","",IF(Y56&gt;AA56,1,0))</f>
        <v>1</v>
      </c>
      <c r="AQ56" s="62">
        <f>IF(Y56="","",IF(Y56&lt;AA56,1,0))</f>
        <v>0</v>
      </c>
    </row>
    <row r="57" spans="2:43" ht="15" customHeight="1">
      <c r="B57" s="76"/>
      <c r="C57" s="68"/>
      <c r="D57" s="108"/>
      <c r="E57" s="109"/>
      <c r="F57" s="109"/>
      <c r="G57" s="109"/>
      <c r="H57" s="110"/>
      <c r="I57" s="91"/>
      <c r="J57" s="24"/>
      <c r="K57" s="18" t="s">
        <v>107</v>
      </c>
      <c r="L57" s="24"/>
      <c r="M57" s="73"/>
      <c r="N57" s="91"/>
      <c r="O57" s="24"/>
      <c r="P57" s="25" t="s">
        <v>107</v>
      </c>
      <c r="Q57" s="24"/>
      <c r="R57" s="73"/>
      <c r="S57" s="91"/>
      <c r="T57" s="24">
        <v>21</v>
      </c>
      <c r="U57" s="18" t="s">
        <v>107</v>
      </c>
      <c r="V57" s="24">
        <v>18</v>
      </c>
      <c r="W57" s="73"/>
      <c r="X57" s="91"/>
      <c r="Y57" s="24">
        <v>21</v>
      </c>
      <c r="Z57" s="18" t="s">
        <v>107</v>
      </c>
      <c r="AA57" s="24">
        <v>9</v>
      </c>
      <c r="AB57" s="73"/>
      <c r="AC57" s="89"/>
      <c r="AD57" s="101"/>
      <c r="AE57" s="86"/>
      <c r="AF57" s="89"/>
      <c r="AG57" s="86"/>
      <c r="AI57" s="62"/>
      <c r="AJ57" s="62">
        <f>IF(J57="","",IF(J57&gt;L57,1,0))</f>
      </c>
      <c r="AK57" s="62">
        <f>IF(J57="","",IF(J57&lt;L57,1,0))</f>
      </c>
      <c r="AL57" s="62">
        <f>IF(O57="","",IF(O57&gt;Q57,1,0))</f>
      </c>
      <c r="AM57" s="62">
        <f>IF(O57="","",IF(O57&lt;Q57,1,0))</f>
      </c>
      <c r="AN57" s="62">
        <f>IF(T57="","",IF(T57&gt;V57,1,0))</f>
        <v>1</v>
      </c>
      <c r="AO57" s="62">
        <f>IF(T57="","",IF(T57&lt;V57,1,0))</f>
        <v>0</v>
      </c>
      <c r="AP57" s="62">
        <f>IF(Y57="","",IF(Y57&gt;AA57,1,0))</f>
        <v>1</v>
      </c>
      <c r="AQ57" s="62">
        <f>IF(Y57="","",IF(Y57&lt;AA57,1,0))</f>
        <v>0</v>
      </c>
    </row>
    <row r="58" spans="2:43" ht="15" customHeight="1">
      <c r="B58" s="74" t="s">
        <v>155</v>
      </c>
      <c r="C58" s="163" t="s">
        <v>199</v>
      </c>
      <c r="D58" s="26" t="str">
        <f>IF(D59="","",IF(D59&gt;H59,"○","×"))</f>
        <v>×</v>
      </c>
      <c r="E58" s="22">
        <f>IF(L55="","",L55)</f>
        <v>14</v>
      </c>
      <c r="F58" s="18" t="s">
        <v>118</v>
      </c>
      <c r="G58" s="22">
        <f>IF(J55="","",J55)</f>
        <v>21</v>
      </c>
      <c r="H58" s="27"/>
      <c r="I58" s="69"/>
      <c r="J58" s="70"/>
      <c r="K58" s="70"/>
      <c r="L58" s="70"/>
      <c r="M58" s="92"/>
      <c r="N58" s="26" t="str">
        <f>IF(N59="","",IF(N59&gt;R59,"○","×"))</f>
        <v>×</v>
      </c>
      <c r="O58" s="20">
        <v>17</v>
      </c>
      <c r="P58" s="18" t="s">
        <v>68</v>
      </c>
      <c r="Q58" s="20">
        <v>21</v>
      </c>
      <c r="R58" s="27"/>
      <c r="S58" s="26" t="str">
        <f>IF(S59="","",IF(S59&gt;W59,"○","×"))</f>
        <v>×</v>
      </c>
      <c r="T58" s="20">
        <v>12</v>
      </c>
      <c r="U58" s="28" t="s">
        <v>68</v>
      </c>
      <c r="V58" s="20">
        <v>21</v>
      </c>
      <c r="W58" s="27"/>
      <c r="X58" s="26" t="str">
        <f>IF(X59="","",IF(X59&gt;AB59,"○","×"))</f>
        <v>×</v>
      </c>
      <c r="Y58" s="20">
        <v>14</v>
      </c>
      <c r="Z58" s="28" t="s">
        <v>107</v>
      </c>
      <c r="AA58" s="20">
        <v>21</v>
      </c>
      <c r="AB58" s="27"/>
      <c r="AC58" s="87">
        <f>IF(D58="","",COUNTIF(D58:AB60,"○"))</f>
        <v>0</v>
      </c>
      <c r="AD58" s="99" t="s">
        <v>66</v>
      </c>
      <c r="AE58" s="84">
        <f>IF(D58="","",COUNTIF(D58:AB60,"×"))</f>
        <v>4</v>
      </c>
      <c r="AF58" s="87">
        <f>IF(AI59="","",RANK(AI59,AI55:AI69))</f>
        <v>5</v>
      </c>
      <c r="AG58" s="84"/>
      <c r="AI58" s="62"/>
      <c r="AJ58" s="62">
        <f>IF(O58="","",IF(O58&gt;Q58,1,0))</f>
        <v>0</v>
      </c>
      <c r="AK58" s="62">
        <f>IF(O58="","",IF(O58&lt;Q58,1,0))</f>
        <v>1</v>
      </c>
      <c r="AL58" s="62">
        <f>IF(T58="","",IF(T58&gt;V58,1,0))</f>
        <v>0</v>
      </c>
      <c r="AM58" s="62">
        <f>IF(T58="","",IF(T58&lt;V58,1,0))</f>
        <v>1</v>
      </c>
      <c r="AN58" s="62">
        <f>IF(Y58="","",IF(Y58&gt;AA58,1,0))</f>
        <v>0</v>
      </c>
      <c r="AO58" s="62">
        <f>IF(Y58="","",IF(Y58&lt;AA58,1,0))</f>
        <v>1</v>
      </c>
      <c r="AP58" s="62"/>
      <c r="AQ58" s="62"/>
    </row>
    <row r="59" spans="2:43" ht="15" customHeight="1">
      <c r="B59" s="75"/>
      <c r="C59" s="71"/>
      <c r="D59" s="111">
        <f>M56</f>
        <v>0</v>
      </c>
      <c r="E59" s="22">
        <f>IF(L56="","",L56)</f>
        <v>19</v>
      </c>
      <c r="F59" s="18" t="s">
        <v>64</v>
      </c>
      <c r="G59" s="22">
        <f>IF(J56="","",J56)</f>
        <v>21</v>
      </c>
      <c r="H59" s="72">
        <f>I56</f>
        <v>2</v>
      </c>
      <c r="I59" s="93"/>
      <c r="J59" s="94"/>
      <c r="K59" s="94"/>
      <c r="L59" s="94"/>
      <c r="M59" s="95"/>
      <c r="N59" s="90">
        <f>IF(O58="","",SUM(AJ58:AJ60))</f>
        <v>0</v>
      </c>
      <c r="O59" s="20">
        <v>20</v>
      </c>
      <c r="P59" s="18" t="s">
        <v>64</v>
      </c>
      <c r="Q59" s="20">
        <v>22</v>
      </c>
      <c r="R59" s="72">
        <f>IF(O58="","",SUM(AK58:AK60))</f>
        <v>2</v>
      </c>
      <c r="S59" s="90">
        <f>IF(T58="","",SUM(AL58:AL60))</f>
        <v>0</v>
      </c>
      <c r="T59" s="20">
        <v>12</v>
      </c>
      <c r="U59" s="18" t="s">
        <v>64</v>
      </c>
      <c r="V59" s="20">
        <v>21</v>
      </c>
      <c r="W59" s="72">
        <f>IF(T58="","",SUM(AM58:AM60))</f>
        <v>2</v>
      </c>
      <c r="X59" s="90">
        <f>IF(Y58="","",SUM(AN58:AN60))</f>
        <v>0</v>
      </c>
      <c r="Y59" s="20">
        <v>13</v>
      </c>
      <c r="Z59" s="18" t="s">
        <v>64</v>
      </c>
      <c r="AA59" s="20">
        <v>21</v>
      </c>
      <c r="AB59" s="72">
        <f>IF(Y58="","",SUM(AO58:AO60))</f>
        <v>2</v>
      </c>
      <c r="AC59" s="88"/>
      <c r="AD59" s="100"/>
      <c r="AE59" s="85"/>
      <c r="AF59" s="88"/>
      <c r="AG59" s="85"/>
      <c r="AI59" s="63">
        <f>IF(AC58="","",AC58*1000+(D59+S59+N59+X59)*100+((D59+S59+N59+X59)-(H59+W59+R59+AB59))*10+((SUM(E58:E60)+SUM(T58:T60)+SUM(O58:O60)+SUM(Y58:Y60)))-(SUM(G58:G60)+SUM(V58:V60)+SUM(Q58:Q60)+SUM(AA58:AA60)))</f>
        <v>-128</v>
      </c>
      <c r="AJ59" s="62">
        <f>IF(O59="","",IF(O59&gt;Q59,1,0))</f>
        <v>0</v>
      </c>
      <c r="AK59" s="62">
        <f>IF(O59="","",IF(O59&lt;Q59,1,0))</f>
        <v>1</v>
      </c>
      <c r="AL59" s="62">
        <f>IF(T59="","",IF(T59&gt;V59,1,0))</f>
        <v>0</v>
      </c>
      <c r="AM59" s="62">
        <f>IF(T59="","",IF(T59&lt;V59,1,0))</f>
        <v>1</v>
      </c>
      <c r="AN59" s="62">
        <f>IF(Y59="","",IF(Y59&gt;AA59,1,0))</f>
        <v>0</v>
      </c>
      <c r="AO59" s="62">
        <f>IF(Y59="","",IF(Y59&lt;AA59,1,0))</f>
        <v>1</v>
      </c>
      <c r="AP59" s="62"/>
      <c r="AQ59" s="62"/>
    </row>
    <row r="60" spans="2:43" ht="15" customHeight="1">
      <c r="B60" s="76"/>
      <c r="C60" s="68"/>
      <c r="D60" s="112"/>
      <c r="E60" s="22">
        <f>IF(L57="","",L57)</f>
      </c>
      <c r="F60" s="18" t="s">
        <v>64</v>
      </c>
      <c r="G60" s="22">
        <f>IF(J57="","",J57)</f>
      </c>
      <c r="H60" s="73"/>
      <c r="I60" s="96"/>
      <c r="J60" s="97"/>
      <c r="K60" s="97"/>
      <c r="L60" s="97"/>
      <c r="M60" s="98"/>
      <c r="N60" s="91"/>
      <c r="O60" s="24"/>
      <c r="P60" s="18" t="s">
        <v>64</v>
      </c>
      <c r="Q60" s="24"/>
      <c r="R60" s="73"/>
      <c r="S60" s="91"/>
      <c r="T60" s="24"/>
      <c r="U60" s="18" t="s">
        <v>64</v>
      </c>
      <c r="V60" s="24"/>
      <c r="W60" s="73"/>
      <c r="X60" s="91"/>
      <c r="Y60" s="24"/>
      <c r="Z60" s="18" t="s">
        <v>64</v>
      </c>
      <c r="AA60" s="24"/>
      <c r="AB60" s="73"/>
      <c r="AC60" s="89"/>
      <c r="AD60" s="101"/>
      <c r="AE60" s="86"/>
      <c r="AF60" s="89"/>
      <c r="AG60" s="86"/>
      <c r="AI60" s="62"/>
      <c r="AJ60" s="62">
        <f>IF(O60="","",IF(O60&gt;Q60,1,0))</f>
      </c>
      <c r="AK60" s="62">
        <f>IF(O60="","",IF(O60&lt;Q60,1,0))</f>
      </c>
      <c r="AL60" s="62">
        <f>IF(T60="","",IF(T60&gt;V60,1,0))</f>
      </c>
      <c r="AM60" s="62">
        <f>IF(T60="","",IF(T60&lt;V60,1,0))</f>
      </c>
      <c r="AN60" s="62">
        <f>IF(Y60="","",IF(Y60&gt;AA60,1,0))</f>
      </c>
      <c r="AO60" s="62">
        <f>IF(Y60="","",IF(Y60&lt;AA60,1,0))</f>
      </c>
      <c r="AP60" s="62"/>
      <c r="AQ60" s="62"/>
    </row>
    <row r="61" spans="2:43" ht="15" customHeight="1">
      <c r="B61" s="74" t="s">
        <v>153</v>
      </c>
      <c r="C61" s="163" t="s">
        <v>200</v>
      </c>
      <c r="D61" s="26" t="str">
        <f>IF(D62="","",IF(D62&gt;H62,"○","×"))</f>
        <v>×</v>
      </c>
      <c r="E61" s="21">
        <f>IF(Q55="","",Q55)</f>
        <v>13</v>
      </c>
      <c r="F61" s="28" t="s">
        <v>64</v>
      </c>
      <c r="G61" s="21">
        <f>IF(O55="","",O55)</f>
        <v>21</v>
      </c>
      <c r="H61" s="27"/>
      <c r="I61" s="26" t="str">
        <f>IF(I62="","",IF(I62&gt;M62,"○","×"))</f>
        <v>○</v>
      </c>
      <c r="J61" s="20">
        <f>IF(Q58="","",Q58)</f>
        <v>21</v>
      </c>
      <c r="K61" s="18" t="s">
        <v>64</v>
      </c>
      <c r="L61" s="20">
        <f>IF(O58="","",O58)</f>
        <v>17</v>
      </c>
      <c r="M61" s="27"/>
      <c r="N61" s="69"/>
      <c r="O61" s="70"/>
      <c r="P61" s="70"/>
      <c r="Q61" s="70"/>
      <c r="R61" s="92"/>
      <c r="S61" s="26" t="str">
        <f>IF(S62="","",IF(S62&gt;W62,"○","×"))</f>
        <v>×</v>
      </c>
      <c r="T61" s="20">
        <v>18</v>
      </c>
      <c r="U61" s="28" t="s">
        <v>64</v>
      </c>
      <c r="V61" s="20">
        <v>21</v>
      </c>
      <c r="W61" s="27"/>
      <c r="X61" s="26" t="str">
        <f>IF(X62="","",IF(X62&gt;AB62,"○","×"))</f>
        <v>×</v>
      </c>
      <c r="Y61" s="20">
        <v>13</v>
      </c>
      <c r="Z61" s="28" t="s">
        <v>64</v>
      </c>
      <c r="AA61" s="20">
        <v>21</v>
      </c>
      <c r="AB61" s="27"/>
      <c r="AC61" s="87">
        <f>IF(D61="","",COUNTIF(D61:AB63,"○"))</f>
        <v>1</v>
      </c>
      <c r="AD61" s="99" t="s">
        <v>66</v>
      </c>
      <c r="AE61" s="84">
        <f>IF(D61="","",COUNTIF(D61:AB63,"×"))</f>
        <v>3</v>
      </c>
      <c r="AF61" s="87">
        <f>IF(AI62="","",RANK(AI62,AI55:AI69))</f>
        <v>4</v>
      </c>
      <c r="AG61" s="84"/>
      <c r="AI61" s="62"/>
      <c r="AJ61" s="62">
        <f>IF(T61="","",IF(T61&gt;V61,1,0))</f>
        <v>0</v>
      </c>
      <c r="AK61" s="62">
        <f>IF(T61="","",IF(T61&lt;V61,1,0))</f>
        <v>1</v>
      </c>
      <c r="AL61" s="62">
        <f>IF(Y61="","",IF(Y61&gt;AA61,1,0))</f>
        <v>0</v>
      </c>
      <c r="AM61" s="62">
        <f>IF(Y61="","",IF(Y61&lt;AA61,1,0))</f>
        <v>1</v>
      </c>
      <c r="AN61" s="62"/>
      <c r="AO61" s="62"/>
      <c r="AP61" s="62"/>
      <c r="AQ61" s="62"/>
    </row>
    <row r="62" spans="2:43" ht="15" customHeight="1">
      <c r="B62" s="75"/>
      <c r="C62" s="71"/>
      <c r="D62" s="111">
        <f>R56</f>
        <v>0</v>
      </c>
      <c r="E62" s="22">
        <f>IF(Q56="","",Q56)</f>
        <v>12</v>
      </c>
      <c r="F62" s="18" t="s">
        <v>64</v>
      </c>
      <c r="G62" s="22">
        <f>IF(O56="","",O56)</f>
        <v>21</v>
      </c>
      <c r="H62" s="72">
        <f>N56</f>
        <v>2</v>
      </c>
      <c r="I62" s="90">
        <f>R59</f>
        <v>2</v>
      </c>
      <c r="J62" s="20">
        <f>IF(Q59="","",Q59)</f>
        <v>22</v>
      </c>
      <c r="K62" s="18" t="s">
        <v>64</v>
      </c>
      <c r="L62" s="20">
        <f>IF(O59="","",O59)</f>
        <v>20</v>
      </c>
      <c r="M62" s="72">
        <f>N59</f>
        <v>0</v>
      </c>
      <c r="N62" s="93"/>
      <c r="O62" s="94"/>
      <c r="P62" s="94"/>
      <c r="Q62" s="94"/>
      <c r="R62" s="95"/>
      <c r="S62" s="90">
        <f>IF(T61="","",SUM(AJ61:AJ63))</f>
        <v>0</v>
      </c>
      <c r="T62" s="20">
        <v>13</v>
      </c>
      <c r="U62" s="18" t="s">
        <v>64</v>
      </c>
      <c r="V62" s="20">
        <v>21</v>
      </c>
      <c r="W62" s="72">
        <f>IF(T61="","",SUM(AK61:AK63))</f>
        <v>2</v>
      </c>
      <c r="X62" s="90">
        <f>IF(Y61="","",SUM(AL61:AL63))</f>
        <v>0</v>
      </c>
      <c r="Y62" s="20">
        <v>15</v>
      </c>
      <c r="Z62" s="18" t="s">
        <v>71</v>
      </c>
      <c r="AA62" s="20">
        <v>21</v>
      </c>
      <c r="AB62" s="72">
        <f>IF(Y61="","",SUM(AM61:AM63))</f>
        <v>2</v>
      </c>
      <c r="AC62" s="88"/>
      <c r="AD62" s="100"/>
      <c r="AE62" s="85"/>
      <c r="AF62" s="88"/>
      <c r="AG62" s="85"/>
      <c r="AI62" s="63">
        <f>IF(AC61="","",AC61*1000+(D62+I62+S62+X62)*100+((D62+I62+S62+X62)-(H62+M62+W62+AB62))*10+((SUM(E61:E63)+SUM(J61:J63)+SUM(T61:T63)+SUM(Y61:Y63))-(SUM(G61:G63)+SUM(L61:L63)+SUM(V61:V63)+SUM(AA61:AA63))))</f>
        <v>1124</v>
      </c>
      <c r="AJ62" s="62">
        <f>IF(T62="","",IF(T62&gt;V62,1,0))</f>
        <v>0</v>
      </c>
      <c r="AK62" s="62">
        <f>IF(T62="","",IF(T62&lt;V62,1,0))</f>
        <v>1</v>
      </c>
      <c r="AL62" s="62">
        <f>IF(Y62="","",IF(Y62&gt;AA62,1,0))</f>
        <v>0</v>
      </c>
      <c r="AM62" s="62">
        <f>IF(Y62="","",IF(Y62&lt;AA62,1,0))</f>
        <v>1</v>
      </c>
      <c r="AN62" s="62"/>
      <c r="AO62" s="62"/>
      <c r="AP62" s="62"/>
      <c r="AQ62" s="62"/>
    </row>
    <row r="63" spans="2:43" ht="15" customHeight="1">
      <c r="B63" s="76"/>
      <c r="C63" s="68"/>
      <c r="D63" s="112"/>
      <c r="E63" s="23">
        <f>IF(Q57="","",Q57)</f>
      </c>
      <c r="F63" s="18" t="s">
        <v>64</v>
      </c>
      <c r="G63" s="22">
        <f>IF(O57="","",O57)</f>
      </c>
      <c r="H63" s="73"/>
      <c r="I63" s="91"/>
      <c r="J63" s="24">
        <f>IF(Q60="","",Q60)</f>
      </c>
      <c r="K63" s="18" t="s">
        <v>64</v>
      </c>
      <c r="L63" s="24">
        <f>IF(O60="","",O60)</f>
      </c>
      <c r="M63" s="73"/>
      <c r="N63" s="96"/>
      <c r="O63" s="97"/>
      <c r="P63" s="97"/>
      <c r="Q63" s="97"/>
      <c r="R63" s="98"/>
      <c r="S63" s="91"/>
      <c r="T63" s="24"/>
      <c r="U63" s="25" t="s">
        <v>64</v>
      </c>
      <c r="V63" s="24"/>
      <c r="W63" s="73"/>
      <c r="X63" s="91"/>
      <c r="Y63" s="24"/>
      <c r="Z63" s="25" t="s">
        <v>64</v>
      </c>
      <c r="AA63" s="24"/>
      <c r="AB63" s="73"/>
      <c r="AC63" s="89"/>
      <c r="AD63" s="101"/>
      <c r="AE63" s="86"/>
      <c r="AF63" s="89"/>
      <c r="AG63" s="86"/>
      <c r="AI63" s="62"/>
      <c r="AJ63" s="62">
        <f>IF(T63="","",IF(T63&gt;V63,1,0))</f>
      </c>
      <c r="AK63" s="62">
        <f>IF(T63="","",IF(T63&lt;V63,1,0))</f>
      </c>
      <c r="AL63" s="62">
        <f>IF(Y63="","",IF(Y63&gt;AA63,1,0))</f>
      </c>
      <c r="AM63" s="62">
        <f>IF(Y63="","",IF(Y63&lt;AA63,1,0))</f>
      </c>
      <c r="AN63" s="62"/>
      <c r="AO63" s="62"/>
      <c r="AP63" s="62"/>
      <c r="AQ63" s="62"/>
    </row>
    <row r="64" spans="2:43" ht="15" customHeight="1">
      <c r="B64" s="74" t="s">
        <v>131</v>
      </c>
      <c r="C64" s="163" t="s">
        <v>201</v>
      </c>
      <c r="D64" s="26" t="str">
        <f>IF(D65="","",IF(D65&gt;H65,"○","×"))</f>
        <v>×</v>
      </c>
      <c r="E64" s="22">
        <f>IF(V55="","",V55)</f>
        <v>15</v>
      </c>
      <c r="F64" s="28" t="s">
        <v>64</v>
      </c>
      <c r="G64" s="21">
        <f>IF(T55="","",T55)</f>
        <v>21</v>
      </c>
      <c r="H64" s="27"/>
      <c r="I64" s="26" t="str">
        <f>IF(I65="","",IF(I65&gt;M65,"○","×"))</f>
        <v>○</v>
      </c>
      <c r="J64" s="20">
        <f>IF(V58="","",V58)</f>
        <v>21</v>
      </c>
      <c r="K64" s="28" t="s">
        <v>64</v>
      </c>
      <c r="L64" s="20">
        <f>IF(T58="","",T58)</f>
        <v>12</v>
      </c>
      <c r="M64" s="27"/>
      <c r="N64" s="26" t="str">
        <f>IF(N65="","",IF(N65&gt;R65,"○","×"))</f>
        <v>○</v>
      </c>
      <c r="O64" s="20">
        <f>IF(V61="","",V61)</f>
        <v>21</v>
      </c>
      <c r="P64" s="18" t="s">
        <v>64</v>
      </c>
      <c r="Q64" s="20">
        <f>IF(T61="","",T61)</f>
        <v>18</v>
      </c>
      <c r="R64" s="27"/>
      <c r="S64" s="69"/>
      <c r="T64" s="70"/>
      <c r="U64" s="70"/>
      <c r="V64" s="70"/>
      <c r="W64" s="92"/>
      <c r="X64" s="26" t="str">
        <f>IF(X65="","",IF(X65&gt;AB65,"○","×"))</f>
        <v>○</v>
      </c>
      <c r="Y64" s="20">
        <v>21</v>
      </c>
      <c r="Z64" s="28" t="s">
        <v>64</v>
      </c>
      <c r="AA64" s="20">
        <v>17</v>
      </c>
      <c r="AB64" s="27"/>
      <c r="AC64" s="87">
        <f>IF(D64="","",COUNTIF(D64:AB64,"○"))</f>
        <v>3</v>
      </c>
      <c r="AD64" s="99" t="s">
        <v>66</v>
      </c>
      <c r="AE64" s="84">
        <f>IF(D64="","",COUNTIF(D64:AB64,"×"))</f>
        <v>1</v>
      </c>
      <c r="AF64" s="87">
        <f>IF(AI65="","",RANK(AI65,AI55:AI69))</f>
        <v>2</v>
      </c>
      <c r="AG64" s="84"/>
      <c r="AI64" s="62"/>
      <c r="AJ64" s="62">
        <f>IF(Y64="","",IF(Y64&gt;AA64,1,0))</f>
        <v>1</v>
      </c>
      <c r="AK64" s="62">
        <f>IF(Y64="","",IF(Y64&lt;AA64,1,0))</f>
        <v>0</v>
      </c>
      <c r="AL64" s="62"/>
      <c r="AM64" s="62"/>
      <c r="AN64" s="62"/>
      <c r="AO64" s="62"/>
      <c r="AP64" s="62"/>
      <c r="AQ64" s="62"/>
    </row>
    <row r="65" spans="2:43" ht="15" customHeight="1">
      <c r="B65" s="75"/>
      <c r="C65" s="71"/>
      <c r="D65" s="111">
        <f>W56</f>
        <v>1</v>
      </c>
      <c r="E65" s="22">
        <f>IF(V56="","",V56)</f>
        <v>21</v>
      </c>
      <c r="F65" s="18" t="s">
        <v>64</v>
      </c>
      <c r="G65" s="22">
        <f>IF(T56="","",T56)</f>
        <v>19</v>
      </c>
      <c r="H65" s="72">
        <f>S56</f>
        <v>2</v>
      </c>
      <c r="I65" s="90">
        <f>W59</f>
        <v>2</v>
      </c>
      <c r="J65" s="20">
        <f>IF(V59="","",V59)</f>
        <v>21</v>
      </c>
      <c r="K65" s="18" t="s">
        <v>64</v>
      </c>
      <c r="L65" s="20">
        <f>IF(T59="","",T59)</f>
        <v>12</v>
      </c>
      <c r="M65" s="72">
        <f>S59</f>
        <v>0</v>
      </c>
      <c r="N65" s="90">
        <f>W62</f>
        <v>2</v>
      </c>
      <c r="O65" s="20">
        <f>IF(V62="","",V62)</f>
        <v>21</v>
      </c>
      <c r="P65" s="18" t="s">
        <v>64</v>
      </c>
      <c r="Q65" s="20">
        <f>IF(T62="","",T62)</f>
        <v>13</v>
      </c>
      <c r="R65" s="72">
        <f>S62</f>
        <v>0</v>
      </c>
      <c r="S65" s="93"/>
      <c r="T65" s="94"/>
      <c r="U65" s="94"/>
      <c r="V65" s="94"/>
      <c r="W65" s="95"/>
      <c r="X65" s="90">
        <f>IF(Y64="","",SUM(AJ64:AJ66))</f>
        <v>2</v>
      </c>
      <c r="Y65" s="20">
        <v>17</v>
      </c>
      <c r="Z65" s="18" t="s">
        <v>64</v>
      </c>
      <c r="AA65" s="20">
        <v>21</v>
      </c>
      <c r="AB65" s="72">
        <f>IF(Y64="","",SUM(AK64:AK66))</f>
        <v>1</v>
      </c>
      <c r="AC65" s="88"/>
      <c r="AD65" s="100"/>
      <c r="AE65" s="85"/>
      <c r="AF65" s="88"/>
      <c r="AG65" s="85"/>
      <c r="AI65" s="63">
        <f>IF(AC64="","",AC64*1000+(D65+I65+N65+X65)*100+((D65+I65+N65+X65)-(H65+M65+R65+AB65))*10+((SUM(E64:E66)+SUM(J64:J66)+SUM(O64:O66)+SUM(Y64:Y66))-(SUM(G64:G66)+SUM(L64:L66)+SUM(Q64:Q66)+SUM(AA64:AA66))))</f>
        <v>3771</v>
      </c>
      <c r="AJ65" s="62">
        <f>IF(Y65="","",IF(Y65&gt;AA65,1,0))</f>
        <v>0</v>
      </c>
      <c r="AK65" s="62">
        <f>IF(Y65="","",IF(Y65&lt;AA65,1,0))</f>
        <v>1</v>
      </c>
      <c r="AL65" s="62"/>
      <c r="AM65" s="62"/>
      <c r="AN65" s="62"/>
      <c r="AO65" s="62"/>
      <c r="AP65" s="62"/>
      <c r="AQ65" s="62"/>
    </row>
    <row r="66" spans="2:43" s="29" customFormat="1" ht="15" customHeight="1">
      <c r="B66" s="76"/>
      <c r="C66" s="68"/>
      <c r="D66" s="112"/>
      <c r="E66" s="23">
        <f>IF(V57="","",V57)</f>
        <v>18</v>
      </c>
      <c r="F66" s="25" t="s">
        <v>64</v>
      </c>
      <c r="G66" s="22">
        <f>IF(T57="","",T57)</f>
        <v>21</v>
      </c>
      <c r="H66" s="73"/>
      <c r="I66" s="91"/>
      <c r="J66" s="24">
        <f>IF(V60="","",V60)</f>
      </c>
      <c r="K66" s="25" t="s">
        <v>64</v>
      </c>
      <c r="L66" s="20">
        <f>IF(T60="","",T60)</f>
      </c>
      <c r="M66" s="73"/>
      <c r="N66" s="91"/>
      <c r="O66" s="24">
        <f>IF(V63="","",V63)</f>
      </c>
      <c r="P66" s="25" t="s">
        <v>64</v>
      </c>
      <c r="Q66" s="24">
        <f>IF(T63="","",T63)</f>
      </c>
      <c r="R66" s="73"/>
      <c r="S66" s="96"/>
      <c r="T66" s="97"/>
      <c r="U66" s="97"/>
      <c r="V66" s="97"/>
      <c r="W66" s="98"/>
      <c r="X66" s="91"/>
      <c r="Y66" s="24">
        <v>21</v>
      </c>
      <c r="Z66" s="25" t="s">
        <v>64</v>
      </c>
      <c r="AA66" s="24">
        <v>12</v>
      </c>
      <c r="AB66" s="73"/>
      <c r="AC66" s="89"/>
      <c r="AD66" s="101"/>
      <c r="AE66" s="86"/>
      <c r="AF66" s="89"/>
      <c r="AG66" s="86"/>
      <c r="AH66"/>
      <c r="AI66" s="62"/>
      <c r="AJ66" s="62">
        <f>IF(Y66="","",IF(Y66&gt;AA66,1,0))</f>
        <v>1</v>
      </c>
      <c r="AK66" s="62">
        <f>IF(Y66="","",IF(Y66&lt;AA66,1,0))</f>
        <v>0</v>
      </c>
      <c r="AL66" s="62"/>
      <c r="AM66" s="62"/>
      <c r="AN66" s="62"/>
      <c r="AO66" s="62"/>
      <c r="AP66" s="62"/>
      <c r="AQ66" s="62"/>
    </row>
    <row r="67" spans="1:43" s="29" customFormat="1" ht="15" customHeight="1">
      <c r="A67" s="30"/>
      <c r="B67" s="74" t="s">
        <v>126</v>
      </c>
      <c r="C67" s="163" t="s">
        <v>202</v>
      </c>
      <c r="D67" s="26" t="str">
        <f>IF(D68="","",IF(D68&gt;H68,"○","×"))</f>
        <v>×</v>
      </c>
      <c r="E67" s="22">
        <f>IF(AA55="","",AA55)</f>
        <v>21</v>
      </c>
      <c r="F67" s="28" t="s">
        <v>64</v>
      </c>
      <c r="G67" s="21">
        <f>IF(Y55="","",Y55)</f>
        <v>18</v>
      </c>
      <c r="H67" s="27"/>
      <c r="I67" s="26" t="str">
        <f>IF(I68="","",IF(I68&gt;M68,"○","×"))</f>
        <v>○</v>
      </c>
      <c r="J67" s="20">
        <f>IF(AA58="","",AA58)</f>
        <v>21</v>
      </c>
      <c r="K67" s="28" t="s">
        <v>64</v>
      </c>
      <c r="L67" s="17">
        <f>IF(Y58="","",Y58)</f>
        <v>14</v>
      </c>
      <c r="M67" s="27"/>
      <c r="N67" s="26" t="str">
        <f>IF(N68="","",IF(N68&gt;R68,"○","×"))</f>
        <v>○</v>
      </c>
      <c r="O67" s="20">
        <f>IF(AA61="","",AA61)</f>
        <v>21</v>
      </c>
      <c r="P67" s="18" t="s">
        <v>64</v>
      </c>
      <c r="Q67" s="20">
        <f>IF(Y61="","",Y61)</f>
        <v>13</v>
      </c>
      <c r="R67" s="27"/>
      <c r="S67" s="26" t="str">
        <f>IF(S68="","",IF(S68&gt;W68,"○","×"))</f>
        <v>×</v>
      </c>
      <c r="T67" s="20">
        <f>IF(AA64="","",AA64)</f>
        <v>17</v>
      </c>
      <c r="U67" s="18" t="s">
        <v>64</v>
      </c>
      <c r="V67" s="20">
        <f>IF(Y64="","",Y64)</f>
        <v>21</v>
      </c>
      <c r="W67" s="27"/>
      <c r="X67" s="113"/>
      <c r="Y67" s="114"/>
      <c r="Z67" s="114"/>
      <c r="AA67" s="114"/>
      <c r="AB67" s="115"/>
      <c r="AC67" s="87">
        <f>IF(D67="","",COUNTIF(D67:W67,"○"))</f>
        <v>2</v>
      </c>
      <c r="AD67" s="99" t="s">
        <v>66</v>
      </c>
      <c r="AE67" s="84">
        <f>IF(D67="","",COUNTIF(D67:W67,"×"))</f>
        <v>2</v>
      </c>
      <c r="AF67" s="87">
        <f>IF(AI68="","",RANK(AI68,AI55:AI69))</f>
        <v>3</v>
      </c>
      <c r="AG67" s="84"/>
      <c r="AH67" s="31"/>
      <c r="AI67" s="62"/>
      <c r="AJ67" s="62"/>
      <c r="AK67" s="62"/>
      <c r="AL67" s="62"/>
      <c r="AM67" s="62"/>
      <c r="AN67" s="62"/>
      <c r="AO67" s="62"/>
      <c r="AP67" s="62"/>
      <c r="AQ67" s="62"/>
    </row>
    <row r="68" spans="1:43" ht="13.5">
      <c r="A68" s="27"/>
      <c r="B68" s="75"/>
      <c r="C68" s="71"/>
      <c r="D68" s="111">
        <f>AB56</f>
        <v>1</v>
      </c>
      <c r="E68" s="22">
        <f>IF(AA56="","",AA56)</f>
        <v>7</v>
      </c>
      <c r="F68" s="18" t="s">
        <v>64</v>
      </c>
      <c r="G68" s="22">
        <f>IF(Y56="","",Y56)</f>
        <v>21</v>
      </c>
      <c r="H68" s="72">
        <f>X56</f>
        <v>2</v>
      </c>
      <c r="I68" s="90">
        <f>AB59</f>
        <v>2</v>
      </c>
      <c r="J68" s="20">
        <f>IF(AA59="","",AA59)</f>
        <v>21</v>
      </c>
      <c r="K68" s="18" t="s">
        <v>64</v>
      </c>
      <c r="L68" s="20">
        <f>IF(Y59="","",Y59)</f>
        <v>13</v>
      </c>
      <c r="M68" s="72">
        <f>X59</f>
        <v>0</v>
      </c>
      <c r="N68" s="90">
        <f>AB62</f>
        <v>2</v>
      </c>
      <c r="O68" s="20">
        <f>IF(AA62="","",AA62)</f>
        <v>21</v>
      </c>
      <c r="P68" s="18" t="s">
        <v>64</v>
      </c>
      <c r="Q68" s="20">
        <f>IF(Y62="","",Y62)</f>
        <v>15</v>
      </c>
      <c r="R68" s="72">
        <f>X62</f>
        <v>0</v>
      </c>
      <c r="S68" s="90">
        <f>AB65</f>
        <v>1</v>
      </c>
      <c r="T68" s="20">
        <f>IF(AA65="","",AA65)</f>
        <v>21</v>
      </c>
      <c r="U68" s="18" t="s">
        <v>64</v>
      </c>
      <c r="V68" s="20">
        <f>IF(Y65="","",Y65)</f>
        <v>17</v>
      </c>
      <c r="W68" s="72">
        <f>X65</f>
        <v>2</v>
      </c>
      <c r="X68" s="116"/>
      <c r="Y68" s="117"/>
      <c r="Z68" s="117"/>
      <c r="AA68" s="117"/>
      <c r="AB68" s="118"/>
      <c r="AC68" s="88"/>
      <c r="AD68" s="100"/>
      <c r="AE68" s="85"/>
      <c r="AF68" s="88"/>
      <c r="AG68" s="85"/>
      <c r="AI68" s="63">
        <f>IF(AC67="","",AC67*1000+(D68+I68+N68+S68)*100+((D68+I68+N68+S68)-(H68+M68+R68+W68))*10+((SUM(E67:E69)+SUM(J67:J69)+SUM(O67:O69)+SUM(T67:T69))-(SUM(G67:G69)+SUM(L67:L69)+SUM(Q67:Q69)+SUM(V67:V69))))</f>
        <v>2617</v>
      </c>
      <c r="AJ68" s="62"/>
      <c r="AK68" s="62"/>
      <c r="AL68" s="62"/>
      <c r="AM68" s="62"/>
      <c r="AN68" s="62"/>
      <c r="AO68" s="62"/>
      <c r="AP68" s="62"/>
      <c r="AQ68" s="62"/>
    </row>
    <row r="69" spans="1:43" ht="13.5">
      <c r="A69" s="27"/>
      <c r="B69" s="76"/>
      <c r="C69" s="68"/>
      <c r="D69" s="112"/>
      <c r="E69" s="23">
        <f>IF(AA57="","",AA57)</f>
        <v>9</v>
      </c>
      <c r="F69" s="25" t="s">
        <v>64</v>
      </c>
      <c r="G69" s="22">
        <f>IF(Y57="","",Y57)</f>
        <v>21</v>
      </c>
      <c r="H69" s="73"/>
      <c r="I69" s="91"/>
      <c r="J69" s="24">
        <f>IF(AA60="","",AA60)</f>
      </c>
      <c r="K69" s="25" t="s">
        <v>64</v>
      </c>
      <c r="L69" s="20">
        <f>IF(Y60="","",Y60)</f>
      </c>
      <c r="M69" s="73"/>
      <c r="N69" s="91"/>
      <c r="O69" s="24">
        <f>IF(AA63="","",AA63)</f>
      </c>
      <c r="P69" s="18" t="s">
        <v>64</v>
      </c>
      <c r="Q69" s="20">
        <f>IF(Y63="","",Y63)</f>
      </c>
      <c r="R69" s="73"/>
      <c r="S69" s="91"/>
      <c r="T69" s="24">
        <f>IF(AA66="","",AA66)</f>
        <v>12</v>
      </c>
      <c r="U69" s="25" t="s">
        <v>64</v>
      </c>
      <c r="V69" s="24">
        <f>IF(Y66="","",Y66)</f>
        <v>21</v>
      </c>
      <c r="W69" s="73"/>
      <c r="X69" s="119"/>
      <c r="Y69" s="120"/>
      <c r="Z69" s="120"/>
      <c r="AA69" s="120"/>
      <c r="AB69" s="121"/>
      <c r="AC69" s="89"/>
      <c r="AD69" s="101"/>
      <c r="AE69" s="86"/>
      <c r="AF69" s="89"/>
      <c r="AG69" s="86"/>
      <c r="AI69" s="62"/>
      <c r="AJ69" s="62"/>
      <c r="AK69" s="62"/>
      <c r="AL69" s="62"/>
      <c r="AM69" s="62"/>
      <c r="AN69" s="62"/>
      <c r="AO69" s="62"/>
      <c r="AP69" s="62"/>
      <c r="AQ69" s="62"/>
    </row>
    <row r="70" spans="2:34" ht="13.5">
      <c r="B70" s="32"/>
      <c r="C70" s="32"/>
      <c r="G70" s="33"/>
      <c r="K70" s="33"/>
      <c r="L70" s="33"/>
      <c r="P70" s="33"/>
      <c r="Q70" s="33"/>
      <c r="Z70" s="33"/>
      <c r="AB70" s="34"/>
      <c r="AC70" s="34"/>
      <c r="AD70" s="34"/>
      <c r="AE70" s="34"/>
      <c r="AF70" s="34"/>
      <c r="AG70" s="34"/>
      <c r="AH70" s="34"/>
    </row>
    <row r="72" spans="3:25" s="49" customFormat="1" ht="21">
      <c r="C72" s="122" t="s">
        <v>19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52"/>
      <c r="U72" s="52"/>
      <c r="V72" s="52"/>
      <c r="W72" s="52"/>
      <c r="X72" s="52"/>
      <c r="Y72" s="52"/>
    </row>
    <row r="74" spans="2:34" ht="15" customHeight="1">
      <c r="B74" s="35" t="s">
        <v>98</v>
      </c>
      <c r="C74" s="36"/>
      <c r="D74" s="78" t="s">
        <v>210</v>
      </c>
      <c r="E74" s="79"/>
      <c r="F74" s="79"/>
      <c r="G74" s="79"/>
      <c r="H74" s="80"/>
      <c r="I74" s="78" t="s">
        <v>211</v>
      </c>
      <c r="J74" s="79"/>
      <c r="K74" s="79"/>
      <c r="L74" s="79"/>
      <c r="M74" s="80"/>
      <c r="N74" s="78" t="s">
        <v>212</v>
      </c>
      <c r="O74" s="79"/>
      <c r="P74" s="79"/>
      <c r="Q74" s="79"/>
      <c r="R74" s="80"/>
      <c r="S74" s="15"/>
      <c r="T74" s="39" t="s">
        <v>62</v>
      </c>
      <c r="U74" s="39"/>
      <c r="V74" s="78" t="s">
        <v>63</v>
      </c>
      <c r="W74" s="80"/>
      <c r="AA74" s="20"/>
      <c r="AD74" s="65"/>
      <c r="AE74" s="65"/>
      <c r="AF74" s="65"/>
      <c r="AG74" s="65"/>
      <c r="AH74" s="65"/>
    </row>
    <row r="75" spans="2:34" ht="15" customHeight="1">
      <c r="B75" s="74" t="s">
        <v>116</v>
      </c>
      <c r="C75" s="158" t="s">
        <v>208</v>
      </c>
      <c r="D75" s="128"/>
      <c r="E75" s="129"/>
      <c r="F75" s="129"/>
      <c r="G75" s="129"/>
      <c r="H75" s="130"/>
      <c r="I75" s="40" t="str">
        <f>IF(I76="","",IF(I76&gt;M76,"○","×"))</f>
        <v>○</v>
      </c>
      <c r="J75" s="21">
        <v>21</v>
      </c>
      <c r="K75" s="18" t="s">
        <v>64</v>
      </c>
      <c r="L75" s="21">
        <v>9</v>
      </c>
      <c r="M75" s="13"/>
      <c r="N75" s="16" t="str">
        <f>IF(N76="","",IF(N76&gt;R76,"○","×"))</f>
        <v>○</v>
      </c>
      <c r="O75" s="21">
        <v>21</v>
      </c>
      <c r="P75" s="18" t="s">
        <v>119</v>
      </c>
      <c r="Q75" s="21">
        <v>17</v>
      </c>
      <c r="R75" s="13"/>
      <c r="S75" s="77">
        <f>IF(I75="","",COUNTIF(I75:R75,"○"))</f>
        <v>2</v>
      </c>
      <c r="T75" s="137" t="s">
        <v>66</v>
      </c>
      <c r="U75" s="123">
        <f>IF(I75="","",COUNTIF(I75:R75,"×"))</f>
        <v>0</v>
      </c>
      <c r="V75" s="77">
        <f>IF(AD76="","",RANK(AD76,AD75:AD83))</f>
        <v>1</v>
      </c>
      <c r="W75" s="123"/>
      <c r="X75" s="22"/>
      <c r="Y75" s="22"/>
      <c r="Z75" s="20"/>
      <c r="AA75" s="20"/>
      <c r="AD75" s="65"/>
      <c r="AE75" s="65">
        <f>IF(J75="","",IF(J75&gt;L75,1,0))</f>
        <v>1</v>
      </c>
      <c r="AF75" s="65">
        <f>IF(L75="","",IF(J75&lt;L75,1,0))</f>
        <v>0</v>
      </c>
      <c r="AG75" s="65">
        <f>IF(O75="","",IF(O75&gt;Q75,1,0))</f>
        <v>1</v>
      </c>
      <c r="AH75" s="65">
        <f>IF(Q75="","",IF(O75&lt;Q75,1,0))</f>
        <v>0</v>
      </c>
    </row>
    <row r="76" spans="2:34" ht="15" customHeight="1">
      <c r="B76" s="75"/>
      <c r="C76" s="88"/>
      <c r="D76" s="131"/>
      <c r="E76" s="132"/>
      <c r="F76" s="132"/>
      <c r="G76" s="132"/>
      <c r="H76" s="133"/>
      <c r="I76" s="111">
        <f>IF(J75="","",SUM(AE75:AE77))</f>
        <v>2</v>
      </c>
      <c r="J76" s="22">
        <v>21</v>
      </c>
      <c r="K76" s="18" t="s">
        <v>80</v>
      </c>
      <c r="L76" s="22">
        <v>4</v>
      </c>
      <c r="M76" s="126">
        <f>IF(L75="","",SUM(AF75:AF77))</f>
        <v>0</v>
      </c>
      <c r="N76" s="111">
        <f>IF(O75="","",SUM(AG75:AG77))</f>
        <v>2</v>
      </c>
      <c r="O76" s="41">
        <v>21</v>
      </c>
      <c r="P76" s="18" t="s">
        <v>80</v>
      </c>
      <c r="Q76" s="41">
        <v>10</v>
      </c>
      <c r="R76" s="126">
        <f>IF(Q75="","",SUM(AH75:AH77))</f>
        <v>0</v>
      </c>
      <c r="S76" s="71"/>
      <c r="T76" s="138"/>
      <c r="U76" s="124"/>
      <c r="V76" s="71"/>
      <c r="W76" s="124"/>
      <c r="X76" s="22"/>
      <c r="Y76" s="22"/>
      <c r="Z76" s="20"/>
      <c r="AA76" s="20"/>
      <c r="AD76" s="66">
        <f>IF(S75="","",S75*1000+(I76+N76)*100+((I76+N76)-(M76+R76))*10+((SUM(J75:J77)+SUM(O75:O77))-(SUM(L75:L77)+SUM(Q75:Q77))))</f>
        <v>2484</v>
      </c>
      <c r="AE76" s="65">
        <f>IF(J76="","",IF(J76&gt;L76,1,0))</f>
        <v>1</v>
      </c>
      <c r="AF76" s="65">
        <f>IF(L76="","",IF(J76&lt;L76,1,0))</f>
        <v>0</v>
      </c>
      <c r="AG76" s="65">
        <f>IF(O76="","",IF(O76&gt;Q76,1,0))</f>
        <v>1</v>
      </c>
      <c r="AH76" s="65">
        <f>IF(Q76="","",IF(O76&lt;Q76,1,0))</f>
        <v>0</v>
      </c>
    </row>
    <row r="77" spans="2:34" ht="15" customHeight="1">
      <c r="B77" s="76"/>
      <c r="C77" s="89"/>
      <c r="D77" s="134"/>
      <c r="E77" s="135"/>
      <c r="F77" s="135"/>
      <c r="G77" s="135"/>
      <c r="H77" s="136"/>
      <c r="I77" s="112"/>
      <c r="J77" s="23"/>
      <c r="K77" s="18" t="s">
        <v>120</v>
      </c>
      <c r="L77" s="23"/>
      <c r="M77" s="127"/>
      <c r="N77" s="112"/>
      <c r="O77" s="42"/>
      <c r="P77" s="18" t="s">
        <v>120</v>
      </c>
      <c r="Q77" s="42"/>
      <c r="R77" s="127"/>
      <c r="S77" s="68"/>
      <c r="T77" s="139"/>
      <c r="U77" s="125"/>
      <c r="V77" s="68"/>
      <c r="W77" s="125"/>
      <c r="X77" s="22"/>
      <c r="Y77" s="22"/>
      <c r="Z77" s="34"/>
      <c r="AA77" s="34"/>
      <c r="AD77" s="65"/>
      <c r="AE77" s="65">
        <f>IF(J77="","",IF(J77&gt;L77,1,0))</f>
      </c>
      <c r="AF77" s="65">
        <f>IF(L77="","",IF(J77&lt;L77,1,0))</f>
      </c>
      <c r="AG77" s="65">
        <f>IF(O77="","",IF(O77&gt;Q77,1,0))</f>
      </c>
      <c r="AH77" s="65">
        <f>IF(Q77="","",IF(O77&lt;Q77,1,0))</f>
      </c>
    </row>
    <row r="78" spans="2:34" ht="15" customHeight="1">
      <c r="B78" s="74" t="s">
        <v>128</v>
      </c>
      <c r="C78" s="158" t="s">
        <v>242</v>
      </c>
      <c r="D78" s="40" t="str">
        <f>IF(E78="","",IF(D79&gt;H79,"○","×"))</f>
        <v>×</v>
      </c>
      <c r="E78" s="21">
        <f>IF(L75="","",L75)</f>
        <v>9</v>
      </c>
      <c r="F78" s="28" t="s">
        <v>64</v>
      </c>
      <c r="G78" s="21">
        <f>IF(J75="","",J75)</f>
        <v>21</v>
      </c>
      <c r="H78" s="43"/>
      <c r="I78" s="128"/>
      <c r="J78" s="129"/>
      <c r="K78" s="129"/>
      <c r="L78" s="129"/>
      <c r="M78" s="130"/>
      <c r="N78" s="40" t="str">
        <f>IF(O78="","",IF(N79&gt;R79,"○","×"))</f>
        <v>×</v>
      </c>
      <c r="O78" s="21">
        <v>11</v>
      </c>
      <c r="P78" s="28" t="s">
        <v>64</v>
      </c>
      <c r="Q78" s="21">
        <v>21</v>
      </c>
      <c r="R78" s="44"/>
      <c r="S78" s="77">
        <f>IF(D78="","",COUNTIF(D78:R80,"○"))</f>
        <v>0</v>
      </c>
      <c r="T78" s="137" t="s">
        <v>66</v>
      </c>
      <c r="U78" s="123">
        <f>IF(D78="","",COUNTIF(D78:R80,"×"))</f>
        <v>2</v>
      </c>
      <c r="V78" s="77">
        <f>IF(AD79="","",RANK(AD79,AD75:AD83))</f>
        <v>3</v>
      </c>
      <c r="W78" s="123"/>
      <c r="X78" s="22"/>
      <c r="Y78" s="22"/>
      <c r="Z78" s="34"/>
      <c r="AA78" s="34"/>
      <c r="AD78" s="65"/>
      <c r="AE78" s="65">
        <f>IF(O78="","",IF(O78&gt;Q78,1,0))</f>
        <v>0</v>
      </c>
      <c r="AF78" s="65">
        <f>IF(Q78="","",IF(O78&lt;Q78,1,0))</f>
        <v>1</v>
      </c>
      <c r="AG78" s="65"/>
      <c r="AH78" s="65"/>
    </row>
    <row r="79" spans="2:34" ht="15" customHeight="1">
      <c r="B79" s="75"/>
      <c r="C79" s="88"/>
      <c r="D79" s="111">
        <f>M76</f>
        <v>0</v>
      </c>
      <c r="E79" s="22">
        <f>IF(L76="","",L76)</f>
        <v>4</v>
      </c>
      <c r="F79" s="18" t="s">
        <v>64</v>
      </c>
      <c r="G79" s="22">
        <f>IF(J76="","",J76)</f>
        <v>21</v>
      </c>
      <c r="H79" s="126">
        <f>I76</f>
        <v>2</v>
      </c>
      <c r="I79" s="131"/>
      <c r="J79" s="132"/>
      <c r="K79" s="132"/>
      <c r="L79" s="132"/>
      <c r="M79" s="133"/>
      <c r="N79" s="111">
        <f>IF(O78="","",SUM(AE78:AE80))</f>
        <v>0</v>
      </c>
      <c r="O79" s="22">
        <v>8</v>
      </c>
      <c r="P79" s="18" t="s">
        <v>64</v>
      </c>
      <c r="Q79" s="22">
        <v>21</v>
      </c>
      <c r="R79" s="126">
        <f>IF(Q78="","",SUM(AF78:AF80))</f>
        <v>2</v>
      </c>
      <c r="S79" s="71"/>
      <c r="T79" s="138"/>
      <c r="U79" s="124"/>
      <c r="V79" s="71"/>
      <c r="W79" s="124"/>
      <c r="X79" s="22"/>
      <c r="Y79" s="22"/>
      <c r="Z79" s="34"/>
      <c r="AA79" s="34"/>
      <c r="AD79" s="66">
        <f>IF(S78="","",S78*1000+(D79+N79)*100+((D79+N79)-(H79+R79))*10+((SUM(E78:E80)+SUM(O78:O80))-(SUM(G78:G80)+SUM(Q78:Q80))))</f>
        <v>-92</v>
      </c>
      <c r="AE79" s="65">
        <f>IF(O79="","",IF(O79&gt;Q79,1,0))</f>
        <v>0</v>
      </c>
      <c r="AF79" s="65">
        <f>IF(Q79="","",IF(O79&lt;Q79,1,0))</f>
        <v>1</v>
      </c>
      <c r="AG79" s="65"/>
      <c r="AH79" s="65"/>
    </row>
    <row r="80" spans="2:34" ht="15" customHeight="1">
      <c r="B80" s="76"/>
      <c r="C80" s="89"/>
      <c r="D80" s="112"/>
      <c r="E80" s="23">
        <f>IF(L77="","",L77)</f>
      </c>
      <c r="F80" s="25" t="s">
        <v>64</v>
      </c>
      <c r="G80" s="23">
        <f>IF(J77="","",J77)</f>
      </c>
      <c r="H80" s="127"/>
      <c r="I80" s="134"/>
      <c r="J80" s="135"/>
      <c r="K80" s="135"/>
      <c r="L80" s="135"/>
      <c r="M80" s="136"/>
      <c r="N80" s="112"/>
      <c r="O80" s="23"/>
      <c r="P80" s="18" t="s">
        <v>64</v>
      </c>
      <c r="Q80" s="23"/>
      <c r="R80" s="127"/>
      <c r="S80" s="68"/>
      <c r="T80" s="139"/>
      <c r="U80" s="125"/>
      <c r="V80" s="68"/>
      <c r="W80" s="125"/>
      <c r="X80" s="22"/>
      <c r="Y80" s="22"/>
      <c r="Z80" s="34"/>
      <c r="AA80" s="34"/>
      <c r="AD80" s="65"/>
      <c r="AE80" s="65">
        <f>IF(O80="","",IF(O80&gt;Q80,1,0))</f>
      </c>
      <c r="AF80" s="65">
        <f>IF(Q80="","",IF(O80&lt;Q80,1,0))</f>
      </c>
      <c r="AG80" s="65"/>
      <c r="AH80" s="65"/>
    </row>
    <row r="81" spans="2:34" ht="15" customHeight="1">
      <c r="B81" s="75" t="s">
        <v>155</v>
      </c>
      <c r="C81" s="158" t="s">
        <v>209</v>
      </c>
      <c r="D81" s="40" t="str">
        <f>IF(E81="","",IF(D82&gt;H82,"○","×"))</f>
        <v>×</v>
      </c>
      <c r="E81" s="21">
        <f>IF(Q75="","",Q75)</f>
        <v>17</v>
      </c>
      <c r="F81" s="28" t="s">
        <v>64</v>
      </c>
      <c r="G81" s="21">
        <f>IF(O75="","",O75)</f>
        <v>21</v>
      </c>
      <c r="H81" s="44"/>
      <c r="I81" s="40" t="str">
        <f>IF(J81="","",IF(I82&gt;M82,"○","×"))</f>
        <v>○</v>
      </c>
      <c r="J81" s="21">
        <f>IF(Q78="","",Q78)</f>
        <v>21</v>
      </c>
      <c r="K81" s="18" t="s">
        <v>64</v>
      </c>
      <c r="L81" s="21">
        <f>IF(O78="","",O78)</f>
        <v>11</v>
      </c>
      <c r="M81" s="44"/>
      <c r="N81" s="128"/>
      <c r="O81" s="129"/>
      <c r="P81" s="129"/>
      <c r="Q81" s="129"/>
      <c r="R81" s="130"/>
      <c r="S81" s="77">
        <f>IF(D81="","",COUNTIF(D81:M81,"○"))</f>
        <v>1</v>
      </c>
      <c r="T81" s="137" t="s">
        <v>66</v>
      </c>
      <c r="U81" s="123">
        <f>IF(D81="","",COUNTIF(D81:M81,"×"))</f>
        <v>1</v>
      </c>
      <c r="V81" s="77">
        <f>IF(AD82="","",RANK(AD82,AD75:AD83))</f>
        <v>2</v>
      </c>
      <c r="W81" s="123"/>
      <c r="X81" s="22"/>
      <c r="Y81" s="22"/>
      <c r="Z81" s="34"/>
      <c r="AA81" s="34"/>
      <c r="AD81" s="65"/>
      <c r="AE81" s="65"/>
      <c r="AF81" s="65"/>
      <c r="AG81" s="65"/>
      <c r="AH81" s="65"/>
    </row>
    <row r="82" spans="2:34" ht="15" customHeight="1">
      <c r="B82" s="75"/>
      <c r="C82" s="88"/>
      <c r="D82" s="111">
        <f>R76</f>
        <v>0</v>
      </c>
      <c r="E82" s="22">
        <f>IF(Q76="","",Q76)</f>
        <v>10</v>
      </c>
      <c r="F82" s="18" t="s">
        <v>64</v>
      </c>
      <c r="G82" s="22">
        <f>IF(O76="","",O76)</f>
        <v>21</v>
      </c>
      <c r="H82" s="126">
        <f>N76</f>
        <v>2</v>
      </c>
      <c r="I82" s="111">
        <f>R79</f>
        <v>2</v>
      </c>
      <c r="J82" s="22">
        <f>IF(Q79="","",Q79)</f>
        <v>21</v>
      </c>
      <c r="K82" s="18" t="s">
        <v>64</v>
      </c>
      <c r="L82" s="41">
        <f>IF(O79="","",O79)</f>
        <v>8</v>
      </c>
      <c r="M82" s="126">
        <f>N79</f>
        <v>0</v>
      </c>
      <c r="N82" s="131"/>
      <c r="O82" s="132"/>
      <c r="P82" s="132"/>
      <c r="Q82" s="132"/>
      <c r="R82" s="133"/>
      <c r="S82" s="71"/>
      <c r="T82" s="138"/>
      <c r="U82" s="124"/>
      <c r="V82" s="71"/>
      <c r="W82" s="124"/>
      <c r="X82" s="22"/>
      <c r="Y82" s="22"/>
      <c r="Z82" s="34"/>
      <c r="AA82" s="34"/>
      <c r="AD82" s="66">
        <f>IF(S81="","",S81*1000+(D82+I82)*100+((D82+I82)-(H82+M82))*10+((SUM(E81:E83)+SUM(J81:J83))-(SUM(G81:G83)+SUM(L81:L83))))</f>
        <v>1208</v>
      </c>
      <c r="AE82" s="65"/>
      <c r="AF82" s="65"/>
      <c r="AG82" s="65"/>
      <c r="AH82" s="65"/>
    </row>
    <row r="83" spans="2:34" ht="15" customHeight="1">
      <c r="B83" s="76"/>
      <c r="C83" s="89"/>
      <c r="D83" s="112"/>
      <c r="E83" s="23">
        <f>IF(Q77="","",Q77)</f>
      </c>
      <c r="F83" s="25" t="s">
        <v>64</v>
      </c>
      <c r="G83" s="23">
        <f>IF(O77="","",O77)</f>
      </c>
      <c r="H83" s="127"/>
      <c r="I83" s="112"/>
      <c r="J83" s="23">
        <f>IF(Q80="","",Q80)</f>
      </c>
      <c r="K83" s="18" t="s">
        <v>64</v>
      </c>
      <c r="L83" s="42">
        <f>IF(O80="","",O80)</f>
      </c>
      <c r="M83" s="127"/>
      <c r="N83" s="134"/>
      <c r="O83" s="135"/>
      <c r="P83" s="135"/>
      <c r="Q83" s="135"/>
      <c r="R83" s="136"/>
      <c r="S83" s="68"/>
      <c r="T83" s="139"/>
      <c r="U83" s="125"/>
      <c r="V83" s="68"/>
      <c r="W83" s="125"/>
      <c r="X83" s="22"/>
      <c r="Y83" s="22"/>
      <c r="Z83" s="34"/>
      <c r="AA83" s="34"/>
      <c r="AD83" s="65"/>
      <c r="AE83" s="65"/>
      <c r="AF83" s="65"/>
      <c r="AG83" s="65"/>
      <c r="AH83" s="65"/>
    </row>
    <row r="84" spans="2:34" s="29" customFormat="1" ht="15" customHeight="1">
      <c r="B84" s="45"/>
      <c r="C84" s="45"/>
      <c r="K84" s="46"/>
      <c r="AD84" s="65"/>
      <c r="AE84" s="65"/>
      <c r="AF84" s="65"/>
      <c r="AG84" s="65"/>
      <c r="AH84" s="65"/>
    </row>
    <row r="85" spans="2:34" ht="15" customHeight="1">
      <c r="B85" s="35" t="s">
        <v>99</v>
      </c>
      <c r="C85" s="36"/>
      <c r="D85" s="78" t="s">
        <v>216</v>
      </c>
      <c r="E85" s="79"/>
      <c r="F85" s="79"/>
      <c r="G85" s="79"/>
      <c r="H85" s="80"/>
      <c r="I85" s="78" t="s">
        <v>217</v>
      </c>
      <c r="J85" s="79"/>
      <c r="K85" s="79"/>
      <c r="L85" s="79"/>
      <c r="M85" s="80"/>
      <c r="N85" s="78" t="s">
        <v>218</v>
      </c>
      <c r="O85" s="79"/>
      <c r="P85" s="79"/>
      <c r="Q85" s="79"/>
      <c r="R85" s="80"/>
      <c r="S85" s="15"/>
      <c r="T85" s="39" t="s">
        <v>62</v>
      </c>
      <c r="U85" s="39"/>
      <c r="V85" s="78" t="s">
        <v>63</v>
      </c>
      <c r="W85" s="80"/>
      <c r="AA85" s="20"/>
      <c r="AD85" s="65"/>
      <c r="AE85" s="65"/>
      <c r="AF85" s="65"/>
      <c r="AG85" s="65"/>
      <c r="AH85" s="65"/>
    </row>
    <row r="86" spans="2:34" ht="15" customHeight="1">
      <c r="B86" s="74" t="s">
        <v>128</v>
      </c>
      <c r="C86" s="158" t="s">
        <v>213</v>
      </c>
      <c r="D86" s="128"/>
      <c r="E86" s="129"/>
      <c r="F86" s="129"/>
      <c r="G86" s="129"/>
      <c r="H86" s="130"/>
      <c r="I86" s="40" t="str">
        <f>IF(I87="","",IF(I87&gt;M87,"○","×"))</f>
        <v>○</v>
      </c>
      <c r="J86" s="21">
        <v>21</v>
      </c>
      <c r="K86" s="18" t="s">
        <v>64</v>
      </c>
      <c r="L86" s="21">
        <v>15</v>
      </c>
      <c r="M86" s="13"/>
      <c r="N86" s="16" t="str">
        <f>IF(N87="","",IF(N87&gt;R87,"○","×"))</f>
        <v>○</v>
      </c>
      <c r="O86" s="21">
        <v>21</v>
      </c>
      <c r="P86" s="18" t="s">
        <v>64</v>
      </c>
      <c r="Q86" s="21">
        <v>5</v>
      </c>
      <c r="R86" s="13"/>
      <c r="S86" s="77">
        <f>IF(I86="","",COUNTIF(I86:R86,"○"))</f>
        <v>2</v>
      </c>
      <c r="T86" s="137" t="s">
        <v>66</v>
      </c>
      <c r="U86" s="123">
        <f>IF(I86="","",COUNTIF(I86:R86,"×"))</f>
        <v>0</v>
      </c>
      <c r="V86" s="77">
        <f>IF(AD87="","",RANK(AD87,AD86:AD94))</f>
        <v>1</v>
      </c>
      <c r="W86" s="123"/>
      <c r="X86" s="22"/>
      <c r="Y86" s="22"/>
      <c r="Z86" s="20"/>
      <c r="AA86" s="20"/>
      <c r="AD86" s="65"/>
      <c r="AE86" s="65">
        <f>IF(J86="","",IF(J86&gt;L86,1,0))</f>
        <v>1</v>
      </c>
      <c r="AF86" s="65">
        <f>IF(L86="","",IF(J86&lt;L86,1,0))</f>
        <v>0</v>
      </c>
      <c r="AG86" s="65">
        <f>IF(O86="","",IF(O86&gt;Q86,1,0))</f>
        <v>1</v>
      </c>
      <c r="AH86" s="65">
        <f>IF(Q86="","",IF(O86&lt;Q86,1,0))</f>
        <v>0</v>
      </c>
    </row>
    <row r="87" spans="2:34" ht="15" customHeight="1">
      <c r="B87" s="75"/>
      <c r="C87" s="88"/>
      <c r="D87" s="131"/>
      <c r="E87" s="132"/>
      <c r="F87" s="132"/>
      <c r="G87" s="132"/>
      <c r="H87" s="133"/>
      <c r="I87" s="111">
        <f>IF(J86="","",SUM(AE86:AE88))</f>
        <v>2</v>
      </c>
      <c r="J87" s="22">
        <v>21</v>
      </c>
      <c r="K87" s="18" t="s">
        <v>64</v>
      </c>
      <c r="L87" s="22">
        <v>18</v>
      </c>
      <c r="M87" s="126">
        <f>IF(L86="","",SUM(AF86:AF88))</f>
        <v>0</v>
      </c>
      <c r="N87" s="111">
        <f>IF(O86="","",SUM(AG86:AG88))</f>
        <v>2</v>
      </c>
      <c r="O87" s="41">
        <v>21</v>
      </c>
      <c r="P87" s="18" t="s">
        <v>64</v>
      </c>
      <c r="Q87" s="41">
        <v>4</v>
      </c>
      <c r="R87" s="126">
        <f>IF(Q86="","",SUM(AH86:AH88))</f>
        <v>0</v>
      </c>
      <c r="S87" s="71"/>
      <c r="T87" s="138"/>
      <c r="U87" s="124"/>
      <c r="V87" s="71"/>
      <c r="W87" s="124"/>
      <c r="X87" s="22"/>
      <c r="Y87" s="22"/>
      <c r="Z87" s="20"/>
      <c r="AA87" s="20"/>
      <c r="AD87" s="66">
        <f>IF(S86="","",S86*1000+(I87+N87)*100+((I87+N87)-(M87+R87))*10+((SUM(J86:J88)+SUM(O86:O88))-(SUM(L86:L88)+SUM(Q86:Q88))))</f>
        <v>2482</v>
      </c>
      <c r="AE87" s="65">
        <f>IF(J87="","",IF(J87&gt;L87,1,0))</f>
        <v>1</v>
      </c>
      <c r="AF87" s="65">
        <f>IF(L87="","",IF(J87&lt;L87,1,0))</f>
        <v>0</v>
      </c>
      <c r="AG87" s="65">
        <f>IF(O87="","",IF(O87&gt;Q87,1,0))</f>
        <v>1</v>
      </c>
      <c r="AH87" s="65">
        <f>IF(Q87="","",IF(O87&lt;Q87,1,0))</f>
        <v>0</v>
      </c>
    </row>
    <row r="88" spans="2:34" ht="15" customHeight="1">
      <c r="B88" s="76"/>
      <c r="C88" s="89"/>
      <c r="D88" s="134"/>
      <c r="E88" s="135"/>
      <c r="F88" s="135"/>
      <c r="G88" s="135"/>
      <c r="H88" s="136"/>
      <c r="I88" s="112"/>
      <c r="J88" s="23"/>
      <c r="K88" s="18" t="s">
        <v>64</v>
      </c>
      <c r="L88" s="23"/>
      <c r="M88" s="127"/>
      <c r="N88" s="112"/>
      <c r="O88" s="42"/>
      <c r="P88" s="18" t="s">
        <v>64</v>
      </c>
      <c r="Q88" s="42"/>
      <c r="R88" s="127"/>
      <c r="S88" s="68"/>
      <c r="T88" s="139"/>
      <c r="U88" s="125"/>
      <c r="V88" s="68"/>
      <c r="W88" s="125"/>
      <c r="X88" s="22"/>
      <c r="Y88" s="22"/>
      <c r="Z88" s="34"/>
      <c r="AA88" s="34"/>
      <c r="AD88" s="65"/>
      <c r="AE88" s="65">
        <f>IF(J88="","",IF(J88&gt;L88,1,0))</f>
      </c>
      <c r="AF88" s="65">
        <f>IF(L88="","",IF(J88&lt;L88,1,0))</f>
      </c>
      <c r="AG88" s="65">
        <f>IF(O88="","",IF(O88&gt;Q88,1,0))</f>
      </c>
      <c r="AH88" s="65">
        <f>IF(Q88="","",IF(O88&lt;Q88,1,0))</f>
      </c>
    </row>
    <row r="89" spans="2:34" ht="15" customHeight="1">
      <c r="B89" s="74" t="s">
        <v>113</v>
      </c>
      <c r="C89" s="158" t="s">
        <v>214</v>
      </c>
      <c r="D89" s="40" t="str">
        <f>IF(E89="","",IF(D90&gt;H90,"○","×"))</f>
        <v>×</v>
      </c>
      <c r="E89" s="21">
        <f>IF(L86="","",L86)</f>
        <v>15</v>
      </c>
      <c r="F89" s="28" t="s">
        <v>64</v>
      </c>
      <c r="G89" s="21">
        <f>IF(J86="","",J86)</f>
        <v>21</v>
      </c>
      <c r="H89" s="43"/>
      <c r="I89" s="128"/>
      <c r="J89" s="129"/>
      <c r="K89" s="129"/>
      <c r="L89" s="129"/>
      <c r="M89" s="130"/>
      <c r="N89" s="40" t="str">
        <f>IF(O89="","",IF(N90&gt;R90,"○","×"))</f>
        <v>○</v>
      </c>
      <c r="O89" s="21">
        <v>21</v>
      </c>
      <c r="P89" s="28" t="s">
        <v>64</v>
      </c>
      <c r="Q89" s="21">
        <v>11</v>
      </c>
      <c r="R89" s="44"/>
      <c r="S89" s="77">
        <f>IF(D89="","",COUNTIF(D89:R91,"○"))</f>
        <v>1</v>
      </c>
      <c r="T89" s="137" t="s">
        <v>66</v>
      </c>
      <c r="U89" s="123">
        <f>IF(D89="","",COUNTIF(D89:R91,"×"))</f>
        <v>1</v>
      </c>
      <c r="V89" s="77">
        <f>IF(AD90="","",RANK(AD90,AD86:AD94))</f>
        <v>2</v>
      </c>
      <c r="W89" s="123"/>
      <c r="X89" s="22"/>
      <c r="Y89" s="22"/>
      <c r="Z89" s="34"/>
      <c r="AA89" s="34"/>
      <c r="AD89" s="65"/>
      <c r="AE89" s="65">
        <f>IF(O89="","",IF(O89&gt;Q89,1,0))</f>
        <v>1</v>
      </c>
      <c r="AF89" s="65">
        <f>IF(Q89="","",IF(O89&lt;Q89,1,0))</f>
        <v>0</v>
      </c>
      <c r="AG89" s="65"/>
      <c r="AH89" s="65"/>
    </row>
    <row r="90" spans="2:34" ht="15" customHeight="1">
      <c r="B90" s="75"/>
      <c r="C90" s="88"/>
      <c r="D90" s="111">
        <f>M87</f>
        <v>0</v>
      </c>
      <c r="E90" s="22">
        <f>IF(L87="","",L87)</f>
        <v>18</v>
      </c>
      <c r="F90" s="18" t="s">
        <v>64</v>
      </c>
      <c r="G90" s="22">
        <f>IF(J87="","",J87)</f>
        <v>21</v>
      </c>
      <c r="H90" s="126">
        <f>I87</f>
        <v>2</v>
      </c>
      <c r="I90" s="131"/>
      <c r="J90" s="132"/>
      <c r="K90" s="132"/>
      <c r="L90" s="132"/>
      <c r="M90" s="133"/>
      <c r="N90" s="111">
        <f>IF(O89="","",SUM(AE89:AE91))</f>
        <v>2</v>
      </c>
      <c r="O90" s="22">
        <v>21</v>
      </c>
      <c r="P90" s="18" t="s">
        <v>64</v>
      </c>
      <c r="Q90" s="22">
        <v>7</v>
      </c>
      <c r="R90" s="126">
        <f>IF(Q89="","",SUM(AF89:AF91))</f>
        <v>0</v>
      </c>
      <c r="S90" s="71"/>
      <c r="T90" s="138"/>
      <c r="U90" s="124"/>
      <c r="V90" s="71"/>
      <c r="W90" s="124"/>
      <c r="X90" s="22"/>
      <c r="Y90" s="22"/>
      <c r="Z90" s="34"/>
      <c r="AA90" s="34"/>
      <c r="AD90" s="66">
        <f>IF(S89="","",S89*1000+(D90+N90)*100+((D90+N90)-(H90+R90))*10+((SUM(E89:E91)+SUM(O89:O91))-(SUM(G89:G91)+SUM(Q89:Q91))))</f>
        <v>1215</v>
      </c>
      <c r="AE90" s="65">
        <f>IF(O90="","",IF(O90&gt;Q90,1,0))</f>
        <v>1</v>
      </c>
      <c r="AF90" s="65">
        <f>IF(Q90="","",IF(O90&lt;Q90,1,0))</f>
        <v>0</v>
      </c>
      <c r="AG90" s="65"/>
      <c r="AH90" s="65"/>
    </row>
    <row r="91" spans="2:34" ht="15" customHeight="1">
      <c r="B91" s="76"/>
      <c r="C91" s="89"/>
      <c r="D91" s="112"/>
      <c r="E91" s="23">
        <f>IF(L88="","",L88)</f>
      </c>
      <c r="F91" s="25" t="s">
        <v>64</v>
      </c>
      <c r="G91" s="23">
        <f>IF(J88="","",J88)</f>
      </c>
      <c r="H91" s="127"/>
      <c r="I91" s="134"/>
      <c r="J91" s="135"/>
      <c r="K91" s="135"/>
      <c r="L91" s="135"/>
      <c r="M91" s="136"/>
      <c r="N91" s="112"/>
      <c r="O91" s="23"/>
      <c r="P91" s="18" t="s">
        <v>64</v>
      </c>
      <c r="Q91" s="23"/>
      <c r="R91" s="127"/>
      <c r="S91" s="68"/>
      <c r="T91" s="139"/>
      <c r="U91" s="125"/>
      <c r="V91" s="68"/>
      <c r="W91" s="125"/>
      <c r="X91" s="22"/>
      <c r="Y91" s="22"/>
      <c r="Z91" s="34"/>
      <c r="AA91" s="34"/>
      <c r="AD91" s="65"/>
      <c r="AE91" s="65">
        <f>IF(O91="","",IF(O91&gt;Q91,1,0))</f>
      </c>
      <c r="AF91" s="65">
        <f>IF(Q91="","",IF(O91&lt;Q91,1,0))</f>
      </c>
      <c r="AG91" s="65"/>
      <c r="AH91" s="65"/>
    </row>
    <row r="92" spans="2:34" ht="15" customHeight="1">
      <c r="B92" s="75" t="s">
        <v>153</v>
      </c>
      <c r="C92" s="158" t="s">
        <v>215</v>
      </c>
      <c r="D92" s="40" t="str">
        <f>IF(E92="","",IF(D93&gt;H93,"○","×"))</f>
        <v>×</v>
      </c>
      <c r="E92" s="21">
        <f>IF(Q86="","",Q86)</f>
        <v>5</v>
      </c>
      <c r="F92" s="28" t="s">
        <v>64</v>
      </c>
      <c r="G92" s="21">
        <f>IF(O86="","",O86)</f>
        <v>21</v>
      </c>
      <c r="H92" s="44"/>
      <c r="I92" s="40" t="str">
        <f>IF(J92="","",IF(I93&gt;M93,"○","×"))</f>
        <v>×</v>
      </c>
      <c r="J92" s="21">
        <f>IF(Q89="","",Q89)</f>
        <v>11</v>
      </c>
      <c r="K92" s="18" t="s">
        <v>64</v>
      </c>
      <c r="L92" s="21">
        <f>IF(O89="","",O89)</f>
        <v>21</v>
      </c>
      <c r="M92" s="44"/>
      <c r="N92" s="128"/>
      <c r="O92" s="129"/>
      <c r="P92" s="129"/>
      <c r="Q92" s="129"/>
      <c r="R92" s="130"/>
      <c r="S92" s="77">
        <f>IF(D92="","",COUNTIF(D92:M92,"○"))</f>
        <v>0</v>
      </c>
      <c r="T92" s="137" t="s">
        <v>66</v>
      </c>
      <c r="U92" s="123">
        <f>IF(D92="","",COUNTIF(D92:M92,"×"))</f>
        <v>2</v>
      </c>
      <c r="V92" s="77">
        <f>IF(AD93="","",RANK(AD93,AD86:AD94))</f>
        <v>3</v>
      </c>
      <c r="W92" s="123"/>
      <c r="X92" s="22"/>
      <c r="Y92" s="22"/>
      <c r="Z92" s="34"/>
      <c r="AA92" s="34"/>
      <c r="AD92" s="65"/>
      <c r="AE92" s="65"/>
      <c r="AF92" s="65"/>
      <c r="AG92" s="65"/>
      <c r="AH92" s="65"/>
    </row>
    <row r="93" spans="2:34" ht="15" customHeight="1">
      <c r="B93" s="75"/>
      <c r="C93" s="88"/>
      <c r="D93" s="111">
        <f>R87</f>
        <v>0</v>
      </c>
      <c r="E93" s="22">
        <f>IF(Q87="","",Q87)</f>
        <v>4</v>
      </c>
      <c r="F93" s="18" t="s">
        <v>64</v>
      </c>
      <c r="G93" s="22">
        <f>IF(O87="","",O87)</f>
        <v>21</v>
      </c>
      <c r="H93" s="126">
        <f>N87</f>
        <v>2</v>
      </c>
      <c r="I93" s="111">
        <f>R90</f>
        <v>0</v>
      </c>
      <c r="J93" s="22">
        <f>IF(Q90="","",Q90)</f>
        <v>7</v>
      </c>
      <c r="K93" s="18" t="s">
        <v>64</v>
      </c>
      <c r="L93" s="41">
        <f>IF(O90="","",O90)</f>
        <v>21</v>
      </c>
      <c r="M93" s="126">
        <f>N90</f>
        <v>2</v>
      </c>
      <c r="N93" s="131"/>
      <c r="O93" s="132"/>
      <c r="P93" s="132"/>
      <c r="Q93" s="132"/>
      <c r="R93" s="133"/>
      <c r="S93" s="71"/>
      <c r="T93" s="138"/>
      <c r="U93" s="124"/>
      <c r="V93" s="71"/>
      <c r="W93" s="124"/>
      <c r="X93" s="22"/>
      <c r="Y93" s="22"/>
      <c r="Z93" s="34"/>
      <c r="AA93" s="34"/>
      <c r="AD93" s="66">
        <f>IF(S92="","",S92*1000+(D93+I93)*100+((D93+I93)-(H93+M93))*10+((SUM(E92:E94)+SUM(J92:J94))-(SUM(G92:G94)+SUM(L92:L94))))</f>
        <v>-97</v>
      </c>
      <c r="AE93" s="65"/>
      <c r="AF93" s="65"/>
      <c r="AG93" s="65"/>
      <c r="AH93" s="65"/>
    </row>
    <row r="94" spans="2:34" ht="15" customHeight="1">
      <c r="B94" s="76"/>
      <c r="C94" s="89"/>
      <c r="D94" s="112"/>
      <c r="E94" s="23">
        <f>IF(Q88="","",Q88)</f>
      </c>
      <c r="F94" s="25" t="s">
        <v>64</v>
      </c>
      <c r="G94" s="23">
        <f>IF(O88="","",O88)</f>
      </c>
      <c r="H94" s="127"/>
      <c r="I94" s="112"/>
      <c r="J94" s="23">
        <f>IF(Q91="","",Q91)</f>
      </c>
      <c r="K94" s="18" t="s">
        <v>64</v>
      </c>
      <c r="L94" s="42">
        <f>IF(O91="","",O91)</f>
      </c>
      <c r="M94" s="127"/>
      <c r="N94" s="134"/>
      <c r="O94" s="135"/>
      <c r="P94" s="135"/>
      <c r="Q94" s="135"/>
      <c r="R94" s="136"/>
      <c r="S94" s="68"/>
      <c r="T94" s="139"/>
      <c r="U94" s="125"/>
      <c r="V94" s="68"/>
      <c r="W94" s="125"/>
      <c r="X94" s="22"/>
      <c r="Y94" s="22"/>
      <c r="Z94" s="34"/>
      <c r="AA94" s="34"/>
      <c r="AD94" s="65"/>
      <c r="AE94" s="65"/>
      <c r="AF94" s="65"/>
      <c r="AG94" s="65"/>
      <c r="AH94" s="65"/>
    </row>
    <row r="95" ht="13.5">
      <c r="K95" s="33"/>
    </row>
    <row r="96" ht="13.5">
      <c r="K96" s="34"/>
    </row>
    <row r="98" spans="2:14" ht="13.5">
      <c r="B98" t="s">
        <v>121</v>
      </c>
      <c r="N98" t="s">
        <v>122</v>
      </c>
    </row>
    <row r="99" spans="2:22" ht="14.25" thickBot="1">
      <c r="B99" s="159" t="str">
        <f>INDEX(B75:B83,MATCH(1,V75:V83,0),1)</f>
        <v>(船　木)</v>
      </c>
      <c r="C99" s="160" t="str">
        <f>INDEX(C75:C83,MATCH(1,V75:V83,0),1)</f>
        <v>鈴木　　蛍
久保　友乃</v>
      </c>
      <c r="D99" s="47"/>
      <c r="E99" s="47"/>
      <c r="F99" s="47"/>
      <c r="G99" s="47"/>
      <c r="H99" s="47"/>
      <c r="I99" s="58"/>
      <c r="J99" s="54"/>
      <c r="K99" s="54"/>
      <c r="L99" s="54"/>
      <c r="M99" s="54"/>
      <c r="N99" s="161" t="str">
        <f>INDEX(C86:C94,MATCH(1,V86:V94,0),1)</f>
        <v>中田　明里
山中　咲嬉</v>
      </c>
      <c r="O99" s="161"/>
      <c r="P99" s="161"/>
      <c r="Q99" s="161"/>
      <c r="R99" s="161"/>
      <c r="S99" s="162" t="str">
        <f>INDEX(B86:B94,MATCH(1,V86:V94,0),1)</f>
        <v>(角　野)</v>
      </c>
      <c r="T99" s="162"/>
      <c r="U99" s="162"/>
      <c r="V99" s="162"/>
    </row>
    <row r="100" spans="2:22" ht="13.5">
      <c r="B100" s="159"/>
      <c r="C100" s="160"/>
      <c r="H100" s="164" t="s">
        <v>240</v>
      </c>
      <c r="I100" s="149"/>
      <c r="N100" s="161"/>
      <c r="O100" s="161"/>
      <c r="P100" s="161"/>
      <c r="Q100" s="161"/>
      <c r="R100" s="161"/>
      <c r="S100" s="162"/>
      <c r="T100" s="162"/>
      <c r="U100" s="162"/>
      <c r="V100" s="162"/>
    </row>
    <row r="101" spans="8:9" ht="13.5">
      <c r="H101" s="149"/>
      <c r="I101" s="149"/>
    </row>
    <row r="102" spans="8:9" ht="13.5">
      <c r="H102" s="149"/>
      <c r="I102" s="149"/>
    </row>
    <row r="103" spans="8:9" ht="13.5">
      <c r="H103" s="53"/>
      <c r="I103" s="53"/>
    </row>
    <row r="106" spans="2:14" ht="13.5">
      <c r="B106" t="s">
        <v>123</v>
      </c>
      <c r="N106" t="s">
        <v>124</v>
      </c>
    </row>
    <row r="107" spans="2:22" ht="14.25" thickBot="1">
      <c r="B107" s="159" t="str">
        <f>INDEX(B75:B83,MATCH(2,V75:V83,0),1)</f>
        <v>(新　小)</v>
      </c>
      <c r="C107" s="160" t="str">
        <f>INDEX(C75:C83,MATCH(2,V75:V83,0),1)</f>
        <v>加藤　結矢
永易　彩音</v>
      </c>
      <c r="D107" s="47"/>
      <c r="E107" s="47"/>
      <c r="F107" s="47"/>
      <c r="G107" s="47"/>
      <c r="H107" s="47"/>
      <c r="I107" s="58"/>
      <c r="J107" s="54"/>
      <c r="K107" s="54"/>
      <c r="L107" s="54"/>
      <c r="M107" s="54"/>
      <c r="N107" s="161" t="str">
        <f>INDEX(C86:C94,MATCH(2,V86:V94,0),1)</f>
        <v>林田　咲希
河端　咲和</v>
      </c>
      <c r="O107" s="161"/>
      <c r="P107" s="161"/>
      <c r="Q107" s="161"/>
      <c r="R107" s="161"/>
      <c r="S107" s="162" t="str">
        <f>INDEX(B86:B94,MATCH(2,V86:V94,0),1)</f>
        <v>(宮　西)</v>
      </c>
      <c r="T107" s="162"/>
      <c r="U107" s="162"/>
      <c r="V107" s="162"/>
    </row>
    <row r="108" spans="2:22" ht="13.5">
      <c r="B108" s="159"/>
      <c r="C108" s="160"/>
      <c r="H108" s="164" t="s">
        <v>241</v>
      </c>
      <c r="I108" s="149"/>
      <c r="N108" s="161"/>
      <c r="O108" s="161"/>
      <c r="P108" s="161"/>
      <c r="Q108" s="161"/>
      <c r="R108" s="161"/>
      <c r="S108" s="162"/>
      <c r="T108" s="162"/>
      <c r="U108" s="162"/>
      <c r="V108" s="162"/>
    </row>
    <row r="109" spans="8:9" ht="13.5">
      <c r="H109" s="149"/>
      <c r="I109" s="149"/>
    </row>
    <row r="110" spans="8:9" ht="13.5">
      <c r="H110" s="149"/>
      <c r="I110" s="149"/>
    </row>
    <row r="114" spans="2:14" ht="13.5">
      <c r="B114" t="s">
        <v>125</v>
      </c>
      <c r="N114" t="s">
        <v>219</v>
      </c>
    </row>
    <row r="115" spans="2:22" ht="14.25" thickBot="1">
      <c r="B115" s="159" t="str">
        <f>INDEX(B75:B83,MATCH(3,V75:V83,0),1)</f>
        <v>(角　野)</v>
      </c>
      <c r="C115" s="160" t="str">
        <f>INDEX(C75:C83,MATCH(3,V75:V83,0),1)</f>
        <v>内田　陽毬
鈴木　葉月</v>
      </c>
      <c r="D115" s="54"/>
      <c r="E115" s="54"/>
      <c r="F115" s="54"/>
      <c r="G115" s="54"/>
      <c r="H115" s="56"/>
      <c r="I115" s="47"/>
      <c r="J115" s="47"/>
      <c r="K115" s="47"/>
      <c r="L115" s="47"/>
      <c r="M115" s="47"/>
      <c r="N115" s="161" t="str">
        <f>INDEX(C86:C94,MATCH(3,V86:V94,0),1)</f>
        <v>加藤　結衣
二神　玲菜</v>
      </c>
      <c r="O115" s="161"/>
      <c r="P115" s="161"/>
      <c r="Q115" s="161"/>
      <c r="R115" s="161"/>
      <c r="S115" s="162" t="str">
        <f>INDEX(B86:B94,MATCH(3,V86:V94,0),1)</f>
        <v>(惣　開)</v>
      </c>
      <c r="T115" s="162"/>
      <c r="U115" s="162"/>
      <c r="V115" s="162"/>
    </row>
    <row r="116" spans="2:22" ht="13.5">
      <c r="B116" s="159"/>
      <c r="C116" s="160"/>
      <c r="H116" s="148" t="s">
        <v>239</v>
      </c>
      <c r="I116" s="150"/>
      <c r="N116" s="161"/>
      <c r="O116" s="161"/>
      <c r="P116" s="161"/>
      <c r="Q116" s="161"/>
      <c r="R116" s="161"/>
      <c r="S116" s="162"/>
      <c r="T116" s="162"/>
      <c r="U116" s="162"/>
      <c r="V116" s="162"/>
    </row>
    <row r="117" spans="8:9" ht="13.5">
      <c r="H117" s="151"/>
      <c r="I117" s="151"/>
    </row>
    <row r="118" spans="8:9" ht="13.5">
      <c r="H118" s="151"/>
      <c r="I118" s="151"/>
    </row>
  </sheetData>
  <sheetProtection/>
  <mergeCells count="264">
    <mergeCell ref="N107:R108"/>
    <mergeCell ref="S107:V108"/>
    <mergeCell ref="C107:C108"/>
    <mergeCell ref="B107:B108"/>
    <mergeCell ref="H108:I110"/>
    <mergeCell ref="N115:R116"/>
    <mergeCell ref="S115:V116"/>
    <mergeCell ref="C115:C116"/>
    <mergeCell ref="B115:B116"/>
    <mergeCell ref="H116:I118"/>
    <mergeCell ref="N92:R94"/>
    <mergeCell ref="S92:S94"/>
    <mergeCell ref="B99:B100"/>
    <mergeCell ref="C99:C100"/>
    <mergeCell ref="N99:R100"/>
    <mergeCell ref="S99:V100"/>
    <mergeCell ref="H100:I102"/>
    <mergeCell ref="T92:T94"/>
    <mergeCell ref="U92:U94"/>
    <mergeCell ref="V92:W94"/>
    <mergeCell ref="I93:I94"/>
    <mergeCell ref="M93:M94"/>
    <mergeCell ref="B92:B94"/>
    <mergeCell ref="C92:C94"/>
    <mergeCell ref="D93:D94"/>
    <mergeCell ref="H93:H94"/>
    <mergeCell ref="T89:T91"/>
    <mergeCell ref="U89:U91"/>
    <mergeCell ref="V89:W91"/>
    <mergeCell ref="D90:D91"/>
    <mergeCell ref="H90:H91"/>
    <mergeCell ref="N90:N91"/>
    <mergeCell ref="R90:R91"/>
    <mergeCell ref="B89:B91"/>
    <mergeCell ref="C89:C91"/>
    <mergeCell ref="I89:M91"/>
    <mergeCell ref="S89:S91"/>
    <mergeCell ref="V85:W85"/>
    <mergeCell ref="T81:T83"/>
    <mergeCell ref="B86:B88"/>
    <mergeCell ref="C86:C88"/>
    <mergeCell ref="D86:H88"/>
    <mergeCell ref="S86:S88"/>
    <mergeCell ref="V86:W88"/>
    <mergeCell ref="I87:I88"/>
    <mergeCell ref="M87:M88"/>
    <mergeCell ref="N87:N88"/>
    <mergeCell ref="R87:R88"/>
    <mergeCell ref="T86:T88"/>
    <mergeCell ref="U86:U88"/>
    <mergeCell ref="U81:U83"/>
    <mergeCell ref="V81:W83"/>
    <mergeCell ref="M82:M83"/>
    <mergeCell ref="D85:H85"/>
    <mergeCell ref="I85:M85"/>
    <mergeCell ref="N85:R85"/>
    <mergeCell ref="D82:D83"/>
    <mergeCell ref="H82:H83"/>
    <mergeCell ref="I82:I83"/>
    <mergeCell ref="S81:S83"/>
    <mergeCell ref="B81:B83"/>
    <mergeCell ref="C81:C83"/>
    <mergeCell ref="N81:R83"/>
    <mergeCell ref="B78:B80"/>
    <mergeCell ref="C78:C80"/>
    <mergeCell ref="I78:M80"/>
    <mergeCell ref="D79:D80"/>
    <mergeCell ref="H79:H80"/>
    <mergeCell ref="N79:N80"/>
    <mergeCell ref="R79:R80"/>
    <mergeCell ref="T78:T80"/>
    <mergeCell ref="U78:U80"/>
    <mergeCell ref="V78:W80"/>
    <mergeCell ref="N76:N77"/>
    <mergeCell ref="R76:R77"/>
    <mergeCell ref="S78:S80"/>
    <mergeCell ref="V74:W74"/>
    <mergeCell ref="B75:B77"/>
    <mergeCell ref="C75:C77"/>
    <mergeCell ref="D75:H77"/>
    <mergeCell ref="S75:S77"/>
    <mergeCell ref="T75:T77"/>
    <mergeCell ref="U75:U77"/>
    <mergeCell ref="V75:W77"/>
    <mergeCell ref="I76:I77"/>
    <mergeCell ref="M76:M77"/>
    <mergeCell ref="C72:S72"/>
    <mergeCell ref="D74:H74"/>
    <mergeCell ref="I74:M74"/>
    <mergeCell ref="N74:R74"/>
    <mergeCell ref="AF67:AG69"/>
    <mergeCell ref="D68:D69"/>
    <mergeCell ref="H68:H69"/>
    <mergeCell ref="I68:I69"/>
    <mergeCell ref="M68:M69"/>
    <mergeCell ref="N68:N69"/>
    <mergeCell ref="R68:R69"/>
    <mergeCell ref="S68:S69"/>
    <mergeCell ref="AD67:AD69"/>
    <mergeCell ref="AE67:AE69"/>
    <mergeCell ref="AD64:AD66"/>
    <mergeCell ref="B64:B66"/>
    <mergeCell ref="C64:C66"/>
    <mergeCell ref="AC64:AC66"/>
    <mergeCell ref="AB65:AB66"/>
    <mergeCell ref="B67:B69"/>
    <mergeCell ref="C67:C69"/>
    <mergeCell ref="X67:AB69"/>
    <mergeCell ref="AC67:AC69"/>
    <mergeCell ref="W68:W69"/>
    <mergeCell ref="AE64:AE66"/>
    <mergeCell ref="AF64:AG66"/>
    <mergeCell ref="D65:D66"/>
    <mergeCell ref="H65:H66"/>
    <mergeCell ref="I65:I66"/>
    <mergeCell ref="M65:M66"/>
    <mergeCell ref="N65:N66"/>
    <mergeCell ref="R65:R66"/>
    <mergeCell ref="X65:X66"/>
    <mergeCell ref="S64:W66"/>
    <mergeCell ref="AD61:AD63"/>
    <mergeCell ref="AE61:AE63"/>
    <mergeCell ref="AF61:AG63"/>
    <mergeCell ref="D62:D63"/>
    <mergeCell ref="H62:H63"/>
    <mergeCell ref="I62:I63"/>
    <mergeCell ref="M62:M63"/>
    <mergeCell ref="S62:S63"/>
    <mergeCell ref="W62:W63"/>
    <mergeCell ref="X62:X63"/>
    <mergeCell ref="AD58:AD60"/>
    <mergeCell ref="B58:B60"/>
    <mergeCell ref="C58:C60"/>
    <mergeCell ref="AC58:AC60"/>
    <mergeCell ref="AB59:AB60"/>
    <mergeCell ref="B61:B63"/>
    <mergeCell ref="C61:C63"/>
    <mergeCell ref="N61:R63"/>
    <mergeCell ref="AC61:AC63"/>
    <mergeCell ref="AB62:AB63"/>
    <mergeCell ref="AE58:AE60"/>
    <mergeCell ref="AF58:AG60"/>
    <mergeCell ref="D59:D60"/>
    <mergeCell ref="H59:H60"/>
    <mergeCell ref="N59:N60"/>
    <mergeCell ref="R59:R60"/>
    <mergeCell ref="S59:S60"/>
    <mergeCell ref="W59:W60"/>
    <mergeCell ref="X59:X60"/>
    <mergeCell ref="I58:M60"/>
    <mergeCell ref="I56:I57"/>
    <mergeCell ref="M56:M57"/>
    <mergeCell ref="N56:N57"/>
    <mergeCell ref="R56:R57"/>
    <mergeCell ref="S56:S57"/>
    <mergeCell ref="W56:W57"/>
    <mergeCell ref="X56:X57"/>
    <mergeCell ref="AB56:AB57"/>
    <mergeCell ref="X54:AB54"/>
    <mergeCell ref="AC54:AE54"/>
    <mergeCell ref="AF54:AG54"/>
    <mergeCell ref="B55:B57"/>
    <mergeCell ref="C55:C57"/>
    <mergeCell ref="D55:H57"/>
    <mergeCell ref="AC55:AC57"/>
    <mergeCell ref="AD55:AD57"/>
    <mergeCell ref="AE55:AE57"/>
    <mergeCell ref="AF55:AG57"/>
    <mergeCell ref="C52:S52"/>
    <mergeCell ref="B54:C54"/>
    <mergeCell ref="D54:H54"/>
    <mergeCell ref="I54:M54"/>
    <mergeCell ref="N54:R54"/>
    <mergeCell ref="S54:W54"/>
    <mergeCell ref="B38:B39"/>
    <mergeCell ref="C38:C39"/>
    <mergeCell ref="N38:R39"/>
    <mergeCell ref="S38:V39"/>
    <mergeCell ref="H39:I41"/>
    <mergeCell ref="B45:B46"/>
    <mergeCell ref="C45:C46"/>
    <mergeCell ref="N45:R46"/>
    <mergeCell ref="S45:V46"/>
    <mergeCell ref="H46:I48"/>
    <mergeCell ref="N22:R24"/>
    <mergeCell ref="S22:S24"/>
    <mergeCell ref="B30:B31"/>
    <mergeCell ref="C30:C31"/>
    <mergeCell ref="N30:R31"/>
    <mergeCell ref="S30:V31"/>
    <mergeCell ref="H31:I33"/>
    <mergeCell ref="T22:T24"/>
    <mergeCell ref="U22:U24"/>
    <mergeCell ref="V22:W24"/>
    <mergeCell ref="I23:I24"/>
    <mergeCell ref="M23:M24"/>
    <mergeCell ref="B22:B24"/>
    <mergeCell ref="C22:C24"/>
    <mergeCell ref="D23:D24"/>
    <mergeCell ref="H23:H24"/>
    <mergeCell ref="T19:T21"/>
    <mergeCell ref="U19:U21"/>
    <mergeCell ref="V19:W21"/>
    <mergeCell ref="D20:D21"/>
    <mergeCell ref="H20:H21"/>
    <mergeCell ref="N20:N21"/>
    <mergeCell ref="R20:R21"/>
    <mergeCell ref="B19:B21"/>
    <mergeCell ref="C19:C21"/>
    <mergeCell ref="I19:M21"/>
    <mergeCell ref="S19:S21"/>
    <mergeCell ref="V15:W15"/>
    <mergeCell ref="T11:T13"/>
    <mergeCell ref="B16:B18"/>
    <mergeCell ref="C16:C18"/>
    <mergeCell ref="D16:H18"/>
    <mergeCell ref="S16:S18"/>
    <mergeCell ref="V16:W18"/>
    <mergeCell ref="I17:I18"/>
    <mergeCell ref="M17:M18"/>
    <mergeCell ref="N17:N18"/>
    <mergeCell ref="R17:R18"/>
    <mergeCell ref="T16:T18"/>
    <mergeCell ref="U16:U18"/>
    <mergeCell ref="U11:U13"/>
    <mergeCell ref="V11:W13"/>
    <mergeCell ref="M12:M13"/>
    <mergeCell ref="D15:H15"/>
    <mergeCell ref="I15:M15"/>
    <mergeCell ref="N15:R15"/>
    <mergeCell ref="D12:D13"/>
    <mergeCell ref="H12:H13"/>
    <mergeCell ref="I12:I13"/>
    <mergeCell ref="S11:S13"/>
    <mergeCell ref="B11:B13"/>
    <mergeCell ref="C11:C13"/>
    <mergeCell ref="N11:R13"/>
    <mergeCell ref="B8:B10"/>
    <mergeCell ref="C8:C10"/>
    <mergeCell ref="I8:M10"/>
    <mergeCell ref="D9:D10"/>
    <mergeCell ref="H9:H10"/>
    <mergeCell ref="N9:N10"/>
    <mergeCell ref="R9:R10"/>
    <mergeCell ref="T8:T10"/>
    <mergeCell ref="U8:U10"/>
    <mergeCell ref="V8:W10"/>
    <mergeCell ref="N6:N7"/>
    <mergeCell ref="R6:R7"/>
    <mergeCell ref="S8:S10"/>
    <mergeCell ref="V4:W4"/>
    <mergeCell ref="B5:B7"/>
    <mergeCell ref="C5:C7"/>
    <mergeCell ref="D5:H7"/>
    <mergeCell ref="S5:S7"/>
    <mergeCell ref="T5:T7"/>
    <mergeCell ref="U5:U7"/>
    <mergeCell ref="V5:W7"/>
    <mergeCell ref="I6:I7"/>
    <mergeCell ref="M6:M7"/>
    <mergeCell ref="C2:S2"/>
    <mergeCell ref="D4:H4"/>
    <mergeCell ref="I4:M4"/>
    <mergeCell ref="N4:R4"/>
  </mergeCells>
  <conditionalFormatting sqref="V5:W13 V16:W24 AF55:AG69 V75:W83 V86:W94">
    <cfRule type="cellIs" priority="1" dxfId="11" operator="equal" stopIfTrue="1">
      <formula>1</formula>
    </cfRule>
    <cfRule type="cellIs" priority="2" dxfId="10" operator="equal" stopIfTrue="1">
      <formula>2</formula>
    </cfRule>
  </conditionalFormatting>
  <conditionalFormatting sqref="B75:B83 B86:B94 B5:B13 B16:B24">
    <cfRule type="expression" priority="3" dxfId="1" stopIfTrue="1">
      <formula>V5=1</formula>
    </cfRule>
    <cfRule type="expression" priority="4" dxfId="0" stopIfTrue="1">
      <formula>V5=2</formula>
    </cfRule>
  </conditionalFormatting>
  <conditionalFormatting sqref="B55:B69">
    <cfRule type="expression" priority="5" dxfId="1" stopIfTrue="1">
      <formula>AF55=1</formula>
    </cfRule>
    <cfRule type="expression" priority="6" dxfId="0" stopIfTrue="1">
      <formula>AF55=2</formula>
    </cfRule>
  </conditionalFormatting>
  <conditionalFormatting sqref="C5:C13 C16:C24 C75:C83 C86:C94">
    <cfRule type="expression" priority="9" dxfId="1" stopIfTrue="1">
      <formula>V5=1</formula>
    </cfRule>
    <cfRule type="expression" priority="10" dxfId="0" stopIfTrue="1">
      <formula>V5=2</formula>
    </cfRule>
  </conditionalFormatting>
  <conditionalFormatting sqref="C55:C69">
    <cfRule type="expression" priority="11" dxfId="1" stopIfTrue="1">
      <formula>AF55=1</formula>
    </cfRule>
    <cfRule type="expression" priority="12" dxfId="0" stopIfTrue="1">
      <formula>AF55=2</formula>
    </cfRule>
  </conditionalFormatting>
  <printOptions/>
  <pageMargins left="0.75" right="0.75" top="1" bottom="1" header="0.512" footer="0.512"/>
  <pageSetup orientation="portrait" paperSize="9" scale="76" r:id="rId2"/>
  <rowBreaks count="1" manualBreakCount="1">
    <brk id="50" max="33" man="1"/>
  </rowBreaks>
  <colBreaks count="1" manualBreakCount="1">
    <brk id="3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9.00390625" style="9" customWidth="1"/>
    <col min="2" max="2" width="4.25390625" style="9" customWidth="1"/>
    <col min="3" max="3" width="17.375" style="11" customWidth="1"/>
    <col min="4" max="4" width="17.625" style="11" customWidth="1"/>
    <col min="5" max="5" width="8.375" style="9" customWidth="1"/>
    <col min="6" max="6" width="7.25390625" style="9" customWidth="1"/>
    <col min="7" max="16384" width="9.00390625" style="9" customWidth="1"/>
  </cols>
  <sheetData>
    <row r="1" spans="1:5" ht="21.75" customHeight="1">
      <c r="A1" s="7" t="s">
        <v>21</v>
      </c>
      <c r="B1" s="7"/>
      <c r="C1" s="8" t="s">
        <v>22</v>
      </c>
      <c r="D1" s="8" t="s">
        <v>23</v>
      </c>
      <c r="E1" s="7" t="s">
        <v>24</v>
      </c>
    </row>
    <row r="2" spans="1:6" ht="21.75" customHeight="1">
      <c r="A2" s="165" t="s">
        <v>25</v>
      </c>
      <c r="B2" s="7">
        <v>1</v>
      </c>
      <c r="C2" s="8" t="s">
        <v>26</v>
      </c>
      <c r="D2" s="8"/>
      <c r="E2" s="7"/>
      <c r="F2" s="9" t="s">
        <v>59</v>
      </c>
    </row>
    <row r="3" spans="1:6" ht="21.75" customHeight="1">
      <c r="A3" s="165"/>
      <c r="B3" s="7">
        <v>2</v>
      </c>
      <c r="C3" s="8" t="s">
        <v>27</v>
      </c>
      <c r="D3" s="8"/>
      <c r="E3" s="7"/>
      <c r="F3" s="9" t="s">
        <v>59</v>
      </c>
    </row>
    <row r="4" spans="1:6" ht="21.75" customHeight="1">
      <c r="A4" s="165"/>
      <c r="B4" s="7">
        <v>3</v>
      </c>
      <c r="C4" s="8" t="s">
        <v>28</v>
      </c>
      <c r="D4" s="8"/>
      <c r="E4" s="7"/>
      <c r="F4" s="9" t="s">
        <v>59</v>
      </c>
    </row>
    <row r="5" spans="1:6" ht="21.75" customHeight="1">
      <c r="A5" s="165"/>
      <c r="B5" s="7">
        <v>4</v>
      </c>
      <c r="C5" s="8" t="s">
        <v>29</v>
      </c>
      <c r="D5" s="8"/>
      <c r="E5" s="7"/>
      <c r="F5" s="9" t="s">
        <v>59</v>
      </c>
    </row>
    <row r="6" spans="1:6" ht="21.75" customHeight="1">
      <c r="A6" s="165"/>
      <c r="B6" s="7">
        <v>5</v>
      </c>
      <c r="C6" s="8" t="s">
        <v>30</v>
      </c>
      <c r="D6" s="8"/>
      <c r="E6" s="7"/>
      <c r="F6" s="9" t="s">
        <v>59</v>
      </c>
    </row>
    <row r="7" spans="1:6" ht="21.75" customHeight="1">
      <c r="A7" s="165"/>
      <c r="B7" s="7">
        <v>6</v>
      </c>
      <c r="C7" s="8" t="s">
        <v>31</v>
      </c>
      <c r="D7" s="8"/>
      <c r="E7" s="7"/>
      <c r="F7" s="9" t="s">
        <v>59</v>
      </c>
    </row>
    <row r="8" spans="1:7" ht="21.75" customHeight="1">
      <c r="A8" s="165" t="s">
        <v>32</v>
      </c>
      <c r="B8" s="7">
        <v>1</v>
      </c>
      <c r="C8" s="8" t="s">
        <v>17</v>
      </c>
      <c r="D8" s="8" t="s">
        <v>60</v>
      </c>
      <c r="E8" s="7"/>
      <c r="F8" s="9" t="s">
        <v>59</v>
      </c>
      <c r="G8" s="9" t="s">
        <v>33</v>
      </c>
    </row>
    <row r="9" spans="1:6" ht="21.75" customHeight="1">
      <c r="A9" s="165"/>
      <c r="B9" s="7">
        <v>2</v>
      </c>
      <c r="C9" s="8" t="s">
        <v>34</v>
      </c>
      <c r="D9" s="8"/>
      <c r="E9" s="7"/>
      <c r="F9" s="9" t="s">
        <v>59</v>
      </c>
    </row>
    <row r="10" spans="1:6" ht="21.75" customHeight="1">
      <c r="A10" s="165"/>
      <c r="B10" s="7">
        <v>3</v>
      </c>
      <c r="C10" s="8" t="s">
        <v>35</v>
      </c>
      <c r="D10" s="8"/>
      <c r="E10" s="7"/>
      <c r="F10" s="9" t="s">
        <v>59</v>
      </c>
    </row>
    <row r="11" spans="1:6" ht="21.75" customHeight="1">
      <c r="A11" s="165"/>
      <c r="B11" s="7">
        <v>4</v>
      </c>
      <c r="C11" s="8" t="s">
        <v>36</v>
      </c>
      <c r="D11" s="8"/>
      <c r="E11" s="7"/>
      <c r="F11" s="9" t="s">
        <v>59</v>
      </c>
    </row>
    <row r="12" spans="1:6" ht="21.75" customHeight="1">
      <c r="A12" s="165"/>
      <c r="B12" s="7">
        <v>5</v>
      </c>
      <c r="C12" s="8" t="s">
        <v>37</v>
      </c>
      <c r="D12" s="8"/>
      <c r="E12" s="7"/>
      <c r="F12" s="9" t="s">
        <v>59</v>
      </c>
    </row>
    <row r="13" spans="1:6" ht="21.75" customHeight="1">
      <c r="A13" s="165"/>
      <c r="B13" s="7">
        <v>6</v>
      </c>
      <c r="C13" s="8" t="s">
        <v>38</v>
      </c>
      <c r="D13" s="8"/>
      <c r="E13" s="7"/>
      <c r="F13" s="9" t="s">
        <v>59</v>
      </c>
    </row>
    <row r="14" spans="1:6" ht="21.75" customHeight="1">
      <c r="A14" s="166" t="s">
        <v>39</v>
      </c>
      <c r="B14" s="7">
        <v>1</v>
      </c>
      <c r="C14" s="8" t="s">
        <v>40</v>
      </c>
      <c r="D14" s="8"/>
      <c r="E14" s="7"/>
      <c r="F14" s="9" t="s">
        <v>59</v>
      </c>
    </row>
    <row r="15" spans="1:6" ht="21.75" customHeight="1">
      <c r="A15" s="166"/>
      <c r="B15" s="7">
        <v>2</v>
      </c>
      <c r="C15" s="8" t="s">
        <v>41</v>
      </c>
      <c r="D15" s="8"/>
      <c r="E15" s="7"/>
      <c r="F15" s="9" t="s">
        <v>59</v>
      </c>
    </row>
    <row r="16" spans="1:6" ht="21.75" customHeight="1">
      <c r="A16" s="167" t="s">
        <v>42</v>
      </c>
      <c r="B16" s="7">
        <v>1</v>
      </c>
      <c r="C16" s="8" t="s">
        <v>43</v>
      </c>
      <c r="D16" s="8"/>
      <c r="E16" s="7"/>
      <c r="F16" s="9" t="s">
        <v>61</v>
      </c>
    </row>
    <row r="17" spans="1:7" ht="21.75" customHeight="1">
      <c r="A17" s="167"/>
      <c r="B17" s="7">
        <v>2</v>
      </c>
      <c r="C17" s="8" t="s">
        <v>20</v>
      </c>
      <c r="D17" s="8" t="s">
        <v>60</v>
      </c>
      <c r="E17" s="7"/>
      <c r="F17" s="9" t="s">
        <v>61</v>
      </c>
      <c r="G17" s="9" t="s">
        <v>33</v>
      </c>
    </row>
    <row r="18" spans="1:6" ht="21.75" customHeight="1">
      <c r="A18" s="165" t="s">
        <v>44</v>
      </c>
      <c r="B18" s="7">
        <v>1</v>
      </c>
      <c r="C18" s="8" t="s">
        <v>45</v>
      </c>
      <c r="D18" s="8"/>
      <c r="E18" s="7"/>
      <c r="F18" s="9" t="s">
        <v>61</v>
      </c>
    </row>
    <row r="19" spans="1:6" ht="21.75" customHeight="1">
      <c r="A19" s="165"/>
      <c r="B19" s="7">
        <v>2</v>
      </c>
      <c r="C19" s="8" t="s">
        <v>46</v>
      </c>
      <c r="D19" s="8"/>
      <c r="E19" s="7"/>
      <c r="F19" s="9" t="s">
        <v>61</v>
      </c>
    </row>
    <row r="20" spans="1:6" ht="21.75" customHeight="1">
      <c r="A20" s="165"/>
      <c r="B20" s="7">
        <v>3</v>
      </c>
      <c r="C20" s="8" t="s">
        <v>47</v>
      </c>
      <c r="D20" s="8"/>
      <c r="E20" s="7"/>
      <c r="F20" s="9" t="s">
        <v>61</v>
      </c>
    </row>
    <row r="21" spans="1:6" ht="21.75" customHeight="1">
      <c r="A21" s="10" t="s">
        <v>48</v>
      </c>
      <c r="B21" s="7">
        <v>1</v>
      </c>
      <c r="C21" s="8" t="s">
        <v>49</v>
      </c>
      <c r="D21" s="8"/>
      <c r="E21" s="7"/>
      <c r="F21" s="9" t="s">
        <v>59</v>
      </c>
    </row>
    <row r="22" spans="1:7" ht="21.75" customHeight="1">
      <c r="A22" s="165" t="s">
        <v>50</v>
      </c>
      <c r="B22" s="7">
        <v>1</v>
      </c>
      <c r="C22" s="8" t="s">
        <v>16</v>
      </c>
      <c r="D22" s="8" t="s">
        <v>60</v>
      </c>
      <c r="E22" s="7"/>
      <c r="F22" s="9" t="s">
        <v>59</v>
      </c>
      <c r="G22" s="9" t="s">
        <v>33</v>
      </c>
    </row>
    <row r="23" spans="1:6" ht="21.75" customHeight="1">
      <c r="A23" s="165"/>
      <c r="B23" s="7">
        <v>2</v>
      </c>
      <c r="C23" s="8" t="s">
        <v>51</v>
      </c>
      <c r="D23" s="8"/>
      <c r="E23" s="7"/>
      <c r="F23" s="9" t="s">
        <v>59</v>
      </c>
    </row>
    <row r="24" spans="1:6" ht="21.75" customHeight="1">
      <c r="A24" s="165"/>
      <c r="B24" s="7">
        <v>3</v>
      </c>
      <c r="C24" s="8" t="s">
        <v>52</v>
      </c>
      <c r="D24" s="8"/>
      <c r="E24" s="7"/>
      <c r="F24" s="9" t="s">
        <v>59</v>
      </c>
    </row>
    <row r="25" spans="1:6" ht="21.75" customHeight="1">
      <c r="A25" s="165"/>
      <c r="B25" s="7">
        <v>4</v>
      </c>
      <c r="C25" s="8" t="s">
        <v>53</v>
      </c>
      <c r="D25" s="8"/>
      <c r="E25" s="7"/>
      <c r="F25" s="9" t="s">
        <v>59</v>
      </c>
    </row>
    <row r="27" spans="1:6" ht="13.5">
      <c r="A27" s="11" t="s">
        <v>54</v>
      </c>
      <c r="B27" s="9">
        <f>COUNT(B2:B25)</f>
        <v>24</v>
      </c>
      <c r="C27" s="11" t="s">
        <v>55</v>
      </c>
      <c r="F27" s="9" t="s">
        <v>56</v>
      </c>
    </row>
    <row r="28" spans="6:7" ht="13.5">
      <c r="F28" s="9">
        <f>COUNTA(G2:G25)</f>
        <v>3</v>
      </c>
      <c r="G28" s="9" t="s">
        <v>55</v>
      </c>
    </row>
  </sheetData>
  <sheetProtection selectLockedCells="1" selectUnlockedCells="1"/>
  <mergeCells count="6">
    <mergeCell ref="A18:A20"/>
    <mergeCell ref="A22:A25"/>
    <mergeCell ref="A2:A7"/>
    <mergeCell ref="A8:A13"/>
    <mergeCell ref="A14:A15"/>
    <mergeCell ref="A16:A1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Fujita</cp:lastModifiedBy>
  <dcterms:created xsi:type="dcterms:W3CDTF">2018-03-04T08:10:52Z</dcterms:created>
  <dcterms:modified xsi:type="dcterms:W3CDTF">2018-03-10T13:49:31Z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