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19" activeTab="0"/>
  </bookViews>
  <sheets>
    <sheet name="表紙" sheetId="1" r:id="rId1"/>
    <sheet name="親子ダブルス" sheetId="2" r:id="rId2"/>
  </sheets>
  <definedNames>
    <definedName name="_xlnm.Print_Area" localSheetId="1">'親子ダブルス'!$A$1:$AE$306</definedName>
    <definedName name="_xlnm.Print_Area" localSheetId="0">'表紙'!$A$1:$I$47</definedName>
  </definedNames>
  <calcPr fullCalcOnLoad="1"/>
</workbook>
</file>

<file path=xl/sharedStrings.xml><?xml version="1.0" encoding="utf-8"?>
<sst xmlns="http://schemas.openxmlformats.org/spreadsheetml/2006/main" count="963" uniqueCount="346">
  <si>
    <t>親子ダブルス大会</t>
  </si>
  <si>
    <t>期　　日</t>
  </si>
  <si>
    <t>場　　所</t>
  </si>
  <si>
    <t>主　　催</t>
  </si>
  <si>
    <t>新居浜ジュニアバドミントン連盟（新居浜JBC)</t>
  </si>
  <si>
    <t>後　　援</t>
  </si>
  <si>
    <t>新居浜市バドミントン協会</t>
  </si>
  <si>
    <t>新居浜市教育委員会</t>
  </si>
  <si>
    <t>１部</t>
  </si>
  <si>
    <t>２部</t>
  </si>
  <si>
    <t>高橋・高橋</t>
  </si>
  <si>
    <t>高島・高島</t>
  </si>
  <si>
    <t>上田・上田</t>
  </si>
  <si>
    <t>三谷・三谷</t>
  </si>
  <si>
    <t>林田・林田</t>
  </si>
  <si>
    <t>大中・大中</t>
  </si>
  <si>
    <t>新居浜市民体育館</t>
  </si>
  <si>
    <t>平成２９年度</t>
  </si>
  <si>
    <t>平成２９年９月１８日（月）</t>
  </si>
  <si>
    <t>指導者</t>
  </si>
  <si>
    <t>田坂・田坂</t>
  </si>
  <si>
    <t>３部</t>
  </si>
  <si>
    <t>宮崎・宮崎</t>
  </si>
  <si>
    <t>Aブロック</t>
  </si>
  <si>
    <t>勝敗</t>
  </si>
  <si>
    <t>順位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</si>
  <si>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</si>
  <si>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</si>
  <si>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</si>
  <si>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</si>
  <si>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</si>
  <si>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</si>
  <si>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</si>
  <si>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</si>
  <si>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</si>
  <si>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</si>
  <si>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</si>
  <si>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</si>
  <si>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</si>
  <si>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</si>
  <si>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</si>
  <si>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Bブロック</t>
  </si>
  <si>
    <t>-</t>
  </si>
  <si>
    <t>-</t>
  </si>
  <si>
    <t>-</t>
  </si>
  <si>
    <t>-</t>
  </si>
  <si>
    <t>(新　小)　</t>
  </si>
  <si>
    <t>(神　郷)　</t>
  </si>
  <si>
    <t>(大生院)</t>
  </si>
  <si>
    <t>佐々木圭都
浮橋　隆二</t>
  </si>
  <si>
    <t>小倉　　愛
兼頭　佑弥</t>
  </si>
  <si>
    <t>藤代　咲空
倉本　実歩</t>
  </si>
  <si>
    <t>福本・長野</t>
  </si>
  <si>
    <t>佐々木・浮橋</t>
  </si>
  <si>
    <t>小倉・兼頭</t>
  </si>
  <si>
    <t>藤代・倉本</t>
  </si>
  <si>
    <t>(惣　開)　</t>
  </si>
  <si>
    <t>(惣　開)</t>
  </si>
  <si>
    <t>佐々木弥都
白石　輝義</t>
  </si>
  <si>
    <t>大西龍之介
長原　芽美</t>
  </si>
  <si>
    <t>渡辺　昊翔
樋口　　悟</t>
  </si>
  <si>
    <t>佐々木・白石</t>
  </si>
  <si>
    <t>大西・長原</t>
  </si>
  <si>
    <t>渡辺・樋口</t>
  </si>
  <si>
    <t>A</t>
  </si>
  <si>
    <t>B</t>
  </si>
  <si>
    <t>Ａブロック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</si>
  <si>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</si>
  <si>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</si>
  <si>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</si>
  <si>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</si>
  <si>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</si>
  <si>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</si>
  <si>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</si>
  <si>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</si>
  <si>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</si>
  <si>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</si>
  <si>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</si>
  <si>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</si>
  <si>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</si>
  <si>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</si>
  <si>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Bブロック</t>
  </si>
  <si>
    <t>-</t>
  </si>
  <si>
    <t>-</t>
  </si>
  <si>
    <t>-</t>
  </si>
  <si>
    <t>Cブロック</t>
  </si>
  <si>
    <t>-</t>
  </si>
  <si>
    <t>-</t>
  </si>
  <si>
    <t>-</t>
  </si>
  <si>
    <t>-</t>
  </si>
  <si>
    <t>-</t>
  </si>
  <si>
    <t>(神　郷)</t>
  </si>
  <si>
    <t>(中　萩)　</t>
  </si>
  <si>
    <t>曽我部彩羽
曽我部大輔</t>
  </si>
  <si>
    <t>田坂　颯汰
田坂千枝子</t>
  </si>
  <si>
    <t>篠藤　美伶
篠藤　　眞</t>
  </si>
  <si>
    <t>岡田　一晟
岡田　寛文</t>
  </si>
  <si>
    <t>曽我部・曽我部</t>
  </si>
  <si>
    <t>田坂・田坂</t>
  </si>
  <si>
    <t>篠藤・篠藤</t>
  </si>
  <si>
    <t>岡田・岡田</t>
  </si>
  <si>
    <t>(船　木)　</t>
  </si>
  <si>
    <t>曽我部柚羽
曽我部里恵</t>
  </si>
  <si>
    <t>波多　柚香
波多大五郎</t>
  </si>
  <si>
    <t>波多・波多</t>
  </si>
  <si>
    <t>川村　彩夏
川村今朝秀</t>
  </si>
  <si>
    <t>福田・福田</t>
  </si>
  <si>
    <t>川村・川村</t>
  </si>
  <si>
    <t>Dブロック</t>
  </si>
  <si>
    <t>-</t>
  </si>
  <si>
    <t>森　　美羽
森　　千真</t>
  </si>
  <si>
    <t>田坂羽瑠人
田坂　厚司</t>
  </si>
  <si>
    <t>森・森</t>
  </si>
  <si>
    <t>B</t>
  </si>
  <si>
    <t>C</t>
  </si>
  <si>
    <t>D</t>
  </si>
  <si>
    <t>Bブロック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</si>
  <si>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</si>
  <si>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</si>
  <si>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</si>
  <si>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</si>
  <si>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</si>
  <si>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</si>
  <si>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</si>
  <si>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</si>
  <si>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</si>
  <si>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</si>
  <si>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</si>
  <si>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</si>
  <si>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</si>
  <si>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</si>
  <si>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</si>
  <si>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Dブロック</t>
  </si>
  <si>
    <t>-</t>
  </si>
  <si>
    <t>Aブロック</t>
  </si>
  <si>
    <t>Cブロック</t>
  </si>
  <si>
    <t>Eブロック</t>
  </si>
  <si>
    <t>Fブロック</t>
  </si>
  <si>
    <t>Gブロック</t>
  </si>
  <si>
    <t>(角　野)　</t>
  </si>
  <si>
    <t>(中　萩)　</t>
  </si>
  <si>
    <t>中田　明里
中田　真紀</t>
  </si>
  <si>
    <t>渡辺　菜月
渡辺美千恵</t>
  </si>
  <si>
    <t>中田・中田</t>
  </si>
  <si>
    <t>渡辺・渡辺</t>
  </si>
  <si>
    <t>(惣　開)　</t>
  </si>
  <si>
    <t>(神　郷)　</t>
  </si>
  <si>
    <t>酒井・酒井</t>
  </si>
  <si>
    <t>大中・大中</t>
  </si>
  <si>
    <t>永易・永易</t>
  </si>
  <si>
    <t>(中　萩)</t>
  </si>
  <si>
    <t>(宮　西)　</t>
  </si>
  <si>
    <t>三並　汰生
三並麻衣子</t>
  </si>
  <si>
    <t>石川　翔阿
石川咲知恵</t>
  </si>
  <si>
    <t>三並・三並</t>
  </si>
  <si>
    <t>石川・石川</t>
  </si>
  <si>
    <t>(大生院)</t>
  </si>
  <si>
    <t>内田　陽毬
内田いより</t>
  </si>
  <si>
    <t>山野　寧々
山野　淳子</t>
  </si>
  <si>
    <t>内田・内田</t>
  </si>
  <si>
    <t>山野・山野</t>
  </si>
  <si>
    <t>野村・野村</t>
  </si>
  <si>
    <t>鈴木　葉月
鈴木　綾乃</t>
  </si>
  <si>
    <t>鈴木・鈴木</t>
  </si>
  <si>
    <t>三並・三並</t>
  </si>
  <si>
    <t>(船　木)　</t>
  </si>
  <si>
    <t>鈴木　菜夏
鈴木　陽子</t>
  </si>
  <si>
    <t>上田　優明
上田　優介</t>
  </si>
  <si>
    <t>鈴木・鈴木</t>
  </si>
  <si>
    <t>上田・上田</t>
  </si>
  <si>
    <t>伊藤　幸啓
伊藤　　忍</t>
  </si>
  <si>
    <t>田中　暁葉
田中　慎也</t>
  </si>
  <si>
    <t>二宮　美来
二宮　幸恵</t>
  </si>
  <si>
    <t>伊藤・伊藤</t>
  </si>
  <si>
    <t>田中・田中</t>
  </si>
  <si>
    <t>二宮・二宮</t>
  </si>
  <si>
    <t>近藤　歩愛
近藤　陽与</t>
  </si>
  <si>
    <t>高島　小奈
高島　慶一</t>
  </si>
  <si>
    <t>永倉・永倉</t>
  </si>
  <si>
    <t>近藤・近藤</t>
  </si>
  <si>
    <t>高島・高島</t>
  </si>
  <si>
    <t>Hブロック</t>
  </si>
  <si>
    <t>A</t>
  </si>
  <si>
    <t>B</t>
  </si>
  <si>
    <t>C</t>
  </si>
  <si>
    <t>D</t>
  </si>
  <si>
    <t>E</t>
  </si>
  <si>
    <t>F</t>
  </si>
  <si>
    <t>G</t>
  </si>
  <si>
    <t>H</t>
  </si>
  <si>
    <t>-</t>
  </si>
  <si>
    <t>-</t>
  </si>
  <si>
    <t>Ａブロック　</t>
  </si>
  <si>
    <t>-</t>
  </si>
  <si>
    <t>Bブロック　</t>
  </si>
  <si>
    <t>Cブロック　</t>
  </si>
  <si>
    <t>Ｄブロック　</t>
  </si>
  <si>
    <t>Ｅブロック　</t>
  </si>
  <si>
    <t>Ｆブロック　</t>
  </si>
  <si>
    <t>Ｇブロック　</t>
  </si>
  <si>
    <t>Ｈブロック　</t>
  </si>
  <si>
    <t>Ｉブロック　</t>
  </si>
  <si>
    <t>Ｊブロック　</t>
  </si>
  <si>
    <t>Ｋブロック　</t>
  </si>
  <si>
    <t>Ｌブロック　</t>
  </si>
  <si>
    <t>(宮　西)　</t>
  </si>
  <si>
    <t>(宮　西)</t>
  </si>
  <si>
    <t>(船　木)</t>
  </si>
  <si>
    <t>斉藤　颯太
斉藤奈美子</t>
  </si>
  <si>
    <t>山﨑　結衣
山﨑　真人</t>
  </si>
  <si>
    <t>川村　　新
川村久美子</t>
  </si>
  <si>
    <t>斉藤・斉藤</t>
  </si>
  <si>
    <t>井上・井上</t>
  </si>
  <si>
    <t>山﨑・山崎</t>
  </si>
  <si>
    <t>(角　野)　</t>
  </si>
  <si>
    <t>原田　結衣
原田　秀人</t>
  </si>
  <si>
    <t>中田　彩音
中田　一王</t>
  </si>
  <si>
    <t>武田　莉幸
武田　　浩</t>
  </si>
  <si>
    <t>原田・原田</t>
  </si>
  <si>
    <t>武田・武田</t>
  </si>
  <si>
    <t>高島　成史
高島　友香</t>
  </si>
  <si>
    <t>鈴木　蒼士
鈴木　新菜</t>
  </si>
  <si>
    <t>森元・森元</t>
  </si>
  <si>
    <t>高島・高島</t>
  </si>
  <si>
    <t>杉山　一真
杉山　密香</t>
  </si>
  <si>
    <t>檜垣　文菜
檜垣真由美</t>
  </si>
  <si>
    <t>山中　南奈
山中　智美</t>
  </si>
  <si>
    <t>藤原　柚希
藤原　知恵</t>
  </si>
  <si>
    <t>杉山・杉山</t>
  </si>
  <si>
    <t>檜垣・檜垣</t>
  </si>
  <si>
    <t>山中・山中</t>
  </si>
  <si>
    <t>藤原・藤原</t>
  </si>
  <si>
    <t>伊藤　雪乃
伊藤　聡恵</t>
  </si>
  <si>
    <t>玉井　美羽
玉井　美幸</t>
  </si>
  <si>
    <t>永易　彩音
永易　敬二</t>
  </si>
  <si>
    <t>玉井・玉井</t>
  </si>
  <si>
    <t>永易・永易</t>
  </si>
  <si>
    <t>寺田　有里
寺田有希子</t>
  </si>
  <si>
    <t>山崎　湧史
山崎　智史</t>
  </si>
  <si>
    <t>脇山　真鈴
脇山　隆文</t>
  </si>
  <si>
    <t>寺田・寺田</t>
  </si>
  <si>
    <t>脇山・脇山</t>
  </si>
  <si>
    <t>高橋　昊旗
國田　脩造</t>
  </si>
  <si>
    <t>上田　優李
上田ひとみ</t>
  </si>
  <si>
    <t>近藤　優羽
近藤　重喜</t>
  </si>
  <si>
    <t>高橋　柚葉
高橋　知也</t>
  </si>
  <si>
    <t>高橋・國田</t>
  </si>
  <si>
    <t>上田・上田</t>
  </si>
  <si>
    <t>近藤・近藤</t>
  </si>
  <si>
    <t>高橋・高橋</t>
  </si>
  <si>
    <t>十亀友希那
十亀美智子</t>
  </si>
  <si>
    <t>福田　貴士
福田　理恵</t>
  </si>
  <si>
    <t>合田　夏葵
合田　健司</t>
  </si>
  <si>
    <t>十亀・十亀</t>
  </si>
  <si>
    <t>福田・福田</t>
  </si>
  <si>
    <t>合田・合田</t>
  </si>
  <si>
    <t>谷脇　里歩
谷脇公美子</t>
  </si>
  <si>
    <t>守矢　遥希
守矢　圭一</t>
  </si>
  <si>
    <t>瀧本　　蛍
瀧本　　静</t>
  </si>
  <si>
    <t>谷脇・谷脇</t>
  </si>
  <si>
    <t>守矢・守矢</t>
  </si>
  <si>
    <t>安藤・安藤</t>
  </si>
  <si>
    <t>瀧本・瀧本</t>
  </si>
  <si>
    <t>(宮　西)</t>
  </si>
  <si>
    <t>篠藤　美佑
篠藤可奈恵</t>
  </si>
  <si>
    <t>宮崎　音弥
宮崎　喜子</t>
  </si>
  <si>
    <t>脇山　　響
脇山　麻代</t>
  </si>
  <si>
    <t>宮崎・宮崎</t>
  </si>
  <si>
    <t>星河　大雅
星河　浩介</t>
  </si>
  <si>
    <t>星河・星河</t>
  </si>
  <si>
    <t>峯　さくら
峯　　俊彦</t>
  </si>
  <si>
    <t>加地　仁汰
加地　洋二</t>
  </si>
  <si>
    <t>山中　咲嬉
山中　崇史</t>
  </si>
  <si>
    <t>阿部　姫奈
阿部　佳菜</t>
  </si>
  <si>
    <t>峯・峯</t>
  </si>
  <si>
    <t>加地・加地</t>
  </si>
  <si>
    <t>阿部・安部</t>
  </si>
  <si>
    <t>C</t>
  </si>
  <si>
    <t>D</t>
  </si>
  <si>
    <t>E</t>
  </si>
  <si>
    <t>F</t>
  </si>
  <si>
    <t>J</t>
  </si>
  <si>
    <t>G</t>
  </si>
  <si>
    <t>H</t>
  </si>
  <si>
    <t>I</t>
  </si>
  <si>
    <t>K</t>
  </si>
  <si>
    <t>L</t>
  </si>
  <si>
    <t>福本　桜輝
福本　愛咲</t>
  </si>
  <si>
    <t>福本・福本</t>
  </si>
  <si>
    <t>片岡　優依
徳永　大貴</t>
  </si>
  <si>
    <t>片岡・徳永</t>
  </si>
  <si>
    <t>(神　郷)　</t>
  </si>
  <si>
    <t>宮﨑　花音
宮﨑　直人</t>
  </si>
  <si>
    <t>林田　咲希
林田　里佳</t>
  </si>
  <si>
    <t>山中　彰恭
内田　数明</t>
  </si>
  <si>
    <t>山中・内田</t>
  </si>
  <si>
    <t>野村　向菜
野村　充</t>
  </si>
  <si>
    <t>本多　歩愛
本多　結香</t>
  </si>
  <si>
    <t>本多・本多</t>
  </si>
  <si>
    <t>森元　遥香
森元　静香</t>
  </si>
  <si>
    <t>神野　晃成
福田　恵子</t>
  </si>
  <si>
    <t>神野・福田</t>
  </si>
  <si>
    <t>波多　生磨
田中　彩</t>
  </si>
  <si>
    <t>波多・田中</t>
  </si>
  <si>
    <t>酒井里彩子
阿部　明大</t>
  </si>
  <si>
    <t>高橋　航晴
高橋　聖子</t>
  </si>
  <si>
    <t>高橋　柚葉
高橋　知也</t>
  </si>
  <si>
    <t>大中　瑞穂
大中　敦子</t>
  </si>
  <si>
    <t>(宮　西)　</t>
  </si>
  <si>
    <t>酒井・阿部</t>
  </si>
  <si>
    <t>高橋・高橋</t>
  </si>
  <si>
    <t>三谷　舞花
三谷　遥花</t>
  </si>
  <si>
    <t>15-09
05-15
09-15</t>
  </si>
  <si>
    <t>15-10
15-03</t>
  </si>
  <si>
    <t>21-12</t>
  </si>
  <si>
    <t>09-15
09-15</t>
  </si>
  <si>
    <t>21-00
21-00</t>
  </si>
  <si>
    <t>15-00
15-00</t>
  </si>
  <si>
    <t>02-15
03-15</t>
  </si>
  <si>
    <t>15-07
15-11</t>
  </si>
  <si>
    <t>15-17
07-15</t>
  </si>
  <si>
    <t>15-13
15-08</t>
  </si>
  <si>
    <t>15-10
15-08</t>
  </si>
  <si>
    <t>00-15
00-15</t>
  </si>
  <si>
    <t>21-14
18-21
22-20</t>
  </si>
  <si>
    <t>15-05
18-16</t>
  </si>
  <si>
    <t>09-15
15-17</t>
  </si>
  <si>
    <t>15-10
12-15
15-08</t>
  </si>
  <si>
    <t>21-17
14-21
22-20</t>
  </si>
  <si>
    <t>14-16
15-11
13-15</t>
  </si>
  <si>
    <t>福田　央毅
福田　和也</t>
  </si>
  <si>
    <t>18-21
15-21</t>
  </si>
  <si>
    <t>三並　倭子
伊藤　武士</t>
  </si>
  <si>
    <t>07-15
09-15</t>
  </si>
  <si>
    <t>08-15
06-15</t>
  </si>
  <si>
    <t>高島　小奈
高島　慶一</t>
  </si>
  <si>
    <t>(中　萩)　</t>
  </si>
  <si>
    <t>福本　愛咲
長野　仁史</t>
  </si>
  <si>
    <t>(新　小)</t>
  </si>
  <si>
    <t>宮﨑　花音
宮﨑　直人</t>
  </si>
  <si>
    <t>酒井里彩子
酒井由美子</t>
  </si>
  <si>
    <t>大中　瑞穂
大中　洋茂</t>
  </si>
  <si>
    <t>永易　蒼大
永易　樹志</t>
  </si>
  <si>
    <t>永倉　修翔
永倉　俊彦</t>
  </si>
  <si>
    <t>井上　翔輝
井上　隆行</t>
  </si>
  <si>
    <t>安藤　大空
安藤　敬子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</si>
</sst>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indexed="8"/>
      <name val="ＭＳ Ｐ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2"/>
      <name val="Osaka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48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name val="ＭＳ ゴシック"/>
      <family val="3"/>
    </font>
    <font>
      <b/>
      <sz val="18"/>
      <color indexed="10"/>
      <name val="ＭＳ 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name val="ＭＳ Ｐゴシック"/>
      <family val="3"/>
    </font>
    <font>
      <sz val="9"/>
      <color indexed="35"/>
      <name val="ＭＳ Ｐゴシック"/>
      <family val="3"/>
    </font>
    <font>
      <sz val="11"/>
      <color indexed="35"/>
      <name val="ＭＳ Ｐゴシック"/>
      <family val="3"/>
    </font>
    <font>
      <sz val="9"/>
      <name val="ＭＳ Ｐゴシック"/>
      <family val="3"/>
    </font>
    <font>
      <sz val="11"/>
      <color indexed="15"/>
      <name val="ＭＳ Ｐゴシック"/>
      <family val="3"/>
    </font>
    <font>
      <sz val="9"/>
      <color indexed="15"/>
      <name val="ＭＳ Ｐゴシック"/>
      <family val="3"/>
    </font>
    <font>
      <strike/>
      <sz val="11"/>
      <name val="ＭＳ Ｐゴシック"/>
      <family val="3"/>
    </font>
    <font>
      <strike/>
      <sz val="9"/>
      <name val="ＭＳ Ｐゴシック"/>
      <family val="3"/>
    </font>
    <font>
      <sz val="6"/>
      <color indexed="9"/>
      <name val="ＭＳ Ｐゴシック"/>
      <family val="3"/>
    </font>
    <font>
      <sz val="9"/>
      <color indexed="9"/>
      <name val="ＭＳ Ｐゴシック"/>
      <family val="3"/>
    </font>
    <font>
      <sz val="12"/>
      <color indexed="9"/>
      <name val="ＭＳ ゴシック"/>
      <family val="3"/>
    </font>
    <font>
      <sz val="11"/>
      <color indexed="22"/>
      <name val="ＭＳ Ｐゴシック"/>
      <family val="3"/>
    </font>
    <font>
      <sz val="12"/>
      <color indexed="22"/>
      <name val="ＭＳ ゴシック"/>
      <family val="3"/>
    </font>
    <font>
      <b/>
      <sz val="16"/>
      <color indexed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Protection="0">
      <alignment vertical="center"/>
    </xf>
    <xf numFmtId="0" fontId="0" fillId="3" borderId="0" applyNumberFormat="0" applyBorder="0" applyProtection="0">
      <alignment vertical="center"/>
    </xf>
    <xf numFmtId="0" fontId="0" fillId="4" borderId="0" applyNumberFormat="0" applyBorder="0" applyProtection="0">
      <alignment vertical="center"/>
    </xf>
    <xf numFmtId="0" fontId="0" fillId="5" borderId="0" applyNumberFormat="0" applyBorder="0" applyProtection="0">
      <alignment vertical="center"/>
    </xf>
    <xf numFmtId="0" fontId="0" fillId="6" borderId="0" applyNumberFormat="0" applyBorder="0" applyProtection="0">
      <alignment vertical="center"/>
    </xf>
    <xf numFmtId="0" fontId="0" fillId="7" borderId="0" applyNumberFormat="0" applyBorder="0" applyProtection="0">
      <alignment vertical="center"/>
    </xf>
    <xf numFmtId="0" fontId="0" fillId="8" borderId="0" applyNumberFormat="0" applyBorder="0" applyProtection="0">
      <alignment vertical="center"/>
    </xf>
    <xf numFmtId="0" fontId="0" fillId="9" borderId="0" applyNumberFormat="0" applyBorder="0" applyProtection="0">
      <alignment vertical="center"/>
    </xf>
    <xf numFmtId="0" fontId="0" fillId="10" borderId="0" applyNumberFormat="0" applyBorder="0" applyProtection="0">
      <alignment vertical="center"/>
    </xf>
    <xf numFmtId="0" fontId="0" fillId="5" borderId="0" applyNumberFormat="0" applyBorder="0" applyProtection="0">
      <alignment vertical="center"/>
    </xf>
    <xf numFmtId="0" fontId="0" fillId="8" borderId="0" applyNumberFormat="0" applyBorder="0" applyProtection="0">
      <alignment vertical="center"/>
    </xf>
    <xf numFmtId="0" fontId="0" fillId="11" borderId="0" applyNumberFormat="0" applyBorder="0" applyProtection="0">
      <alignment vertical="center"/>
    </xf>
    <xf numFmtId="0" fontId="2" fillId="12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0" fontId="2" fillId="16" borderId="0" applyNumberFormat="0" applyBorder="0" applyProtection="0">
      <alignment vertical="center"/>
    </xf>
    <xf numFmtId="0" fontId="2" fillId="17" borderId="0" applyNumberFormat="0" applyBorder="0" applyProtection="0">
      <alignment vertical="center"/>
    </xf>
    <xf numFmtId="0" fontId="2" fillId="18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9" borderId="0" applyNumberFormat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5" fillId="20" borderId="1" applyNumberFormat="0" applyProtection="0">
      <alignment vertical="center"/>
    </xf>
    <xf numFmtId="0" fontId="3" fillId="21" borderId="0" applyNumberFormat="0" applyBorder="0" applyProtection="0">
      <alignment vertical="center"/>
    </xf>
    <xf numFmtId="9" fontId="1" fillId="0" borderId="0" applyFill="0" applyBorder="0" applyAlignment="0" applyProtection="0"/>
    <xf numFmtId="0" fontId="0" fillId="22" borderId="2" applyNumberFormat="0" applyProtection="0">
      <alignment vertical="center"/>
    </xf>
    <xf numFmtId="0" fontId="6" fillId="0" borderId="3" applyNumberFormat="0" applyFill="0" applyProtection="0">
      <alignment vertical="center"/>
    </xf>
    <xf numFmtId="0" fontId="9" fillId="3" borderId="0" applyNumberFormat="0" applyBorder="0" applyProtection="0">
      <alignment vertical="center"/>
    </xf>
    <xf numFmtId="0" fontId="15" fillId="23" borderId="4" applyNumberFormat="0" applyProtection="0">
      <alignment vertical="center"/>
    </xf>
    <xf numFmtId="0" fontId="17" fillId="0" borderId="0" applyNumberFormat="0" applyFill="0" applyBorder="0" applyProtection="0">
      <alignment vertical="center"/>
    </xf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Protection="0">
      <alignment vertical="center"/>
    </xf>
    <xf numFmtId="0" fontId="13" fillId="0" borderId="6" applyNumberFormat="0" applyFill="0" applyProtection="0">
      <alignment vertical="center"/>
    </xf>
    <xf numFmtId="0" fontId="14" fillId="0" borderId="7" applyNumberFormat="0" applyFill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8" fillId="0" borderId="8" applyNumberFormat="0" applyFill="0" applyProtection="0">
      <alignment vertical="center"/>
    </xf>
    <xf numFmtId="0" fontId="8" fillId="23" borderId="9" applyNumberFormat="0" applyProtection="0">
      <alignment vertical="center"/>
    </xf>
    <xf numFmtId="0" fontId="16" fillId="0" borderId="0" applyNumberFormat="0" applyFill="0" applyBorder="0" applyProtection="0">
      <alignment vertical="center"/>
    </xf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7" fillId="7" borderId="4" applyNumberFormat="0" applyProtection="0">
      <alignment vertical="center"/>
    </xf>
    <xf numFmtId="0" fontId="10" fillId="0" borderId="0">
      <alignment/>
      <protection/>
    </xf>
    <xf numFmtId="0" fontId="11" fillId="4" borderId="0" applyNumberFormat="0" applyBorder="0" applyProtection="0">
      <alignment vertical="center"/>
    </xf>
  </cellStyleXfs>
  <cellXfs count="238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60" applyFont="1">
      <alignment/>
      <protection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24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17" fillId="0" borderId="14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0" xfId="0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Alignment="1">
      <alignment vertical="center"/>
    </xf>
    <xf numFmtId="0" fontId="27" fillId="0" borderId="15" xfId="0" applyFont="1" applyBorder="1" applyAlignment="1">
      <alignment vertical="center"/>
    </xf>
    <xf numFmtId="0" fontId="0" fillId="0" borderId="18" xfId="0" applyBorder="1" applyAlignment="1" quotePrefix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14" xfId="0" applyFont="1" applyBorder="1" applyAlignment="1">
      <alignment horizontal="right" vertical="center"/>
    </xf>
    <xf numFmtId="0" fontId="0" fillId="0" borderId="13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8" fillId="0" borderId="14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15" xfId="0" applyFont="1" applyBorder="1" applyAlignment="1">
      <alignment vertical="center" wrapText="1"/>
    </xf>
    <xf numFmtId="0" fontId="25" fillId="0" borderId="21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32" fillId="0" borderId="15" xfId="0" applyFont="1" applyBorder="1" applyAlignment="1">
      <alignment vertical="center" wrapText="1"/>
    </xf>
    <xf numFmtId="0" fontId="33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25" fillId="0" borderId="11" xfId="0" applyFont="1" applyBorder="1" applyAlignment="1">
      <alignment horizontal="right" vertical="center"/>
    </xf>
    <xf numFmtId="0" fontId="25" fillId="0" borderId="22" xfId="0" applyFont="1" applyBorder="1" applyAlignment="1">
      <alignment horizontal="right" vertical="center"/>
    </xf>
    <xf numFmtId="0" fontId="25" fillId="0" borderId="30" xfId="0" applyFont="1" applyBorder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25" fillId="0" borderId="35" xfId="0" applyFont="1" applyBorder="1" applyAlignment="1">
      <alignment horizontal="right" vertical="center"/>
    </xf>
    <xf numFmtId="0" fontId="25" fillId="0" borderId="32" xfId="0" applyFont="1" applyBorder="1" applyAlignment="1">
      <alignment horizontal="right" vertical="center"/>
    </xf>
    <xf numFmtId="0" fontId="25" fillId="0" borderId="10" xfId="0" applyFont="1" applyBorder="1" applyAlignment="1">
      <alignment horizontal="right" vertical="center"/>
    </xf>
    <xf numFmtId="0" fontId="25" fillId="0" borderId="11" xfId="0" applyFont="1" applyBorder="1" applyAlignment="1">
      <alignment horizontal="right" vertical="center" wrapText="1"/>
    </xf>
    <xf numFmtId="0" fontId="25" fillId="0" borderId="36" xfId="0" applyFont="1" applyBorder="1" applyAlignment="1">
      <alignment horizontal="right" vertical="center"/>
    </xf>
    <xf numFmtId="0" fontId="28" fillId="0" borderId="15" xfId="0" applyFont="1" applyBorder="1" applyAlignment="1">
      <alignment vertical="center" wrapText="1"/>
    </xf>
    <xf numFmtId="0" fontId="31" fillId="0" borderId="21" xfId="0" applyFont="1" applyBorder="1" applyAlignment="1">
      <alignment horizontal="center" vertical="center"/>
    </xf>
    <xf numFmtId="0" fontId="34" fillId="0" borderId="15" xfId="0" applyFont="1" applyBorder="1" applyAlignment="1">
      <alignment vertical="center" wrapText="1"/>
    </xf>
    <xf numFmtId="0" fontId="35" fillId="0" borderId="21" xfId="0" applyFont="1" applyBorder="1" applyAlignment="1">
      <alignment horizontal="center" vertical="center"/>
    </xf>
    <xf numFmtId="0" fontId="35" fillId="0" borderId="15" xfId="0" applyFont="1" applyBorder="1" applyAlignment="1">
      <alignment vertical="center" wrapText="1"/>
    </xf>
    <xf numFmtId="0" fontId="3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7" fillId="0" borderId="0" xfId="0" applyFont="1" applyAlignment="1">
      <alignment vertical="center"/>
    </xf>
    <xf numFmtId="0" fontId="38" fillId="0" borderId="0" xfId="60" applyFont="1">
      <alignment/>
      <protection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60" applyFont="1">
      <alignment/>
      <protection/>
    </xf>
    <xf numFmtId="0" fontId="25" fillId="0" borderId="37" xfId="0" applyFont="1" applyBorder="1" applyAlignment="1">
      <alignment vertical="center" wrapText="1"/>
    </xf>
    <xf numFmtId="0" fontId="25" fillId="0" borderId="36" xfId="0" applyFont="1" applyBorder="1" applyAlignment="1">
      <alignment vertical="center"/>
    </xf>
    <xf numFmtId="0" fontId="25" fillId="0" borderId="33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11" xfId="0" applyFont="1" applyBorder="1" applyAlignment="1">
      <alignment vertical="center" wrapText="1"/>
    </xf>
    <xf numFmtId="0" fontId="25" fillId="0" borderId="11" xfId="0" applyFont="1" applyBorder="1" applyAlignment="1">
      <alignment vertical="center"/>
    </xf>
    <xf numFmtId="0" fontId="25" fillId="0" borderId="24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0" xfId="0" applyFont="1" applyBorder="1" applyAlignment="1">
      <alignment vertical="center" wrapText="1"/>
    </xf>
    <xf numFmtId="0" fontId="25" fillId="0" borderId="0" xfId="0" applyFont="1" applyAlignment="1">
      <alignment vertical="center"/>
    </xf>
    <xf numFmtId="0" fontId="25" fillId="0" borderId="19" xfId="0" applyFont="1" applyBorder="1" applyAlignment="1">
      <alignment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 wrapText="1"/>
    </xf>
    <xf numFmtId="0" fontId="25" fillId="0" borderId="0" xfId="0" applyFont="1" applyAlignment="1">
      <alignment horizontal="right" vertical="center"/>
    </xf>
    <xf numFmtId="0" fontId="25" fillId="0" borderId="0" xfId="0" applyFont="1" applyBorder="1" applyAlignment="1">
      <alignment horizontal="right" vertical="center"/>
    </xf>
    <xf numFmtId="0" fontId="25" fillId="0" borderId="17" xfId="0" applyFont="1" applyBorder="1" applyAlignment="1">
      <alignment horizontal="right" vertical="center"/>
    </xf>
    <xf numFmtId="0" fontId="25" fillId="0" borderId="19" xfId="0" applyFont="1" applyBorder="1" applyAlignment="1">
      <alignment vertical="center" wrapText="1"/>
    </xf>
    <xf numFmtId="56" fontId="25" fillId="0" borderId="36" xfId="0" applyNumberFormat="1" applyFont="1" applyBorder="1" applyAlignment="1" quotePrefix="1">
      <alignment horizontal="right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5" fillId="0" borderId="20" xfId="0" applyFont="1" applyBorder="1" applyAlignment="1">
      <alignment vertical="center"/>
    </xf>
    <xf numFmtId="0" fontId="22" fillId="0" borderId="0" xfId="60" applyFont="1" applyBorder="1" applyAlignment="1">
      <alignment horizontal="center"/>
      <protection/>
    </xf>
    <xf numFmtId="0" fontId="25" fillId="0" borderId="0" xfId="0" applyFont="1" applyBorder="1" applyAlignment="1">
      <alignment horizontal="right" vertical="center" wrapText="1"/>
    </xf>
    <xf numFmtId="0" fontId="25" fillId="0" borderId="13" xfId="0" applyFont="1" applyBorder="1" applyAlignment="1">
      <alignment horizontal="right" vertical="center"/>
    </xf>
    <xf numFmtId="0" fontId="25" fillId="0" borderId="12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35" fillId="0" borderId="19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35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font>
        <color rgb="FFFF0000"/>
      </font>
      <border/>
    </dxf>
    <dxf>
      <font>
        <color rgb="FF000080"/>
      </font>
      <border/>
    </dxf>
    <dxf>
      <font>
        <b/>
        <i val="0"/>
        <color rgb="FFFF0000"/>
      </font>
      <fill>
        <patternFill>
          <bgColor rgb="FFFFFF99"/>
        </patternFill>
      </fill>
      <border/>
    </dxf>
    <dxf>
      <font>
        <b/>
        <i val="0"/>
        <color rgb="FF000080"/>
      </font>
      <fill>
        <patternFill>
          <bgColor rgb="FFFFFF99"/>
        </patternFill>
      </fill>
      <border/>
    </dxf>
    <dxf>
      <font>
        <color rgb="FFFF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userweb.shikoku.ne.jp/niihama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7</xdr:col>
      <xdr:colOff>38100</xdr:colOff>
      <xdr:row>34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952750"/>
          <a:ext cx="4267200" cy="407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</xdr:row>
      <xdr:rowOff>142875</xdr:rowOff>
    </xdr:from>
    <xdr:to>
      <xdr:col>2</xdr:col>
      <xdr:colOff>485775</xdr:colOff>
      <xdr:row>4</xdr:row>
      <xdr:rowOff>47625</xdr:rowOff>
    </xdr:to>
    <xdr:sp>
      <xdr:nvSpPr>
        <xdr:cNvPr id="2" name="Rectangle 21">
          <a:hlinkClick r:id="rId2"/>
        </xdr:cNvPr>
        <xdr:cNvSpPr>
          <a:spLocks/>
        </xdr:cNvSpPr>
      </xdr:nvSpPr>
      <xdr:spPr>
        <a:xfrm>
          <a:off x="752475" y="485775"/>
          <a:ext cx="1219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top-page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39</xdr:row>
      <xdr:rowOff>0</xdr:rowOff>
    </xdr:from>
    <xdr:to>
      <xdr:col>16</xdr:col>
      <xdr:colOff>76200</xdr:colOff>
      <xdr:row>40</xdr:row>
      <xdr:rowOff>38100</xdr:rowOff>
    </xdr:to>
    <xdr:sp fLocksText="0">
      <xdr:nvSpPr>
        <xdr:cNvPr id="1" name="Text Box 27"/>
        <xdr:cNvSpPr txBox="1">
          <a:spLocks noChangeArrowheads="1"/>
        </xdr:cNvSpPr>
      </xdr:nvSpPr>
      <xdr:spPr>
        <a:xfrm>
          <a:off x="4229100" y="7343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39</xdr:row>
      <xdr:rowOff>0</xdr:rowOff>
    </xdr:from>
    <xdr:to>
      <xdr:col>16</xdr:col>
      <xdr:colOff>76200</xdr:colOff>
      <xdr:row>40</xdr:row>
      <xdr:rowOff>38100</xdr:rowOff>
    </xdr:to>
    <xdr:sp fLocksText="0">
      <xdr:nvSpPr>
        <xdr:cNvPr id="2" name="Text Box 28"/>
        <xdr:cNvSpPr txBox="1">
          <a:spLocks noChangeArrowheads="1"/>
        </xdr:cNvSpPr>
      </xdr:nvSpPr>
      <xdr:spPr>
        <a:xfrm>
          <a:off x="4229100" y="7343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19050</xdr:colOff>
      <xdr:row>31</xdr:row>
      <xdr:rowOff>19050</xdr:rowOff>
    </xdr:from>
    <xdr:ext cx="95250" cy="219075"/>
    <xdr:sp>
      <xdr:nvSpPr>
        <xdr:cNvPr id="3" name="TextBox 3"/>
        <xdr:cNvSpPr txBox="1">
          <a:spLocks noChangeArrowheads="1"/>
        </xdr:cNvSpPr>
      </xdr:nvSpPr>
      <xdr:spPr>
        <a:xfrm>
          <a:off x="2647950" y="5981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76200</xdr:colOff>
      <xdr:row>31</xdr:row>
      <xdr:rowOff>104775</xdr:rowOff>
    </xdr:from>
    <xdr:ext cx="95250" cy="209550"/>
    <xdr:sp>
      <xdr:nvSpPr>
        <xdr:cNvPr id="4" name="TextBox 5"/>
        <xdr:cNvSpPr txBox="1">
          <a:spLocks noChangeArrowheads="1"/>
        </xdr:cNvSpPr>
      </xdr:nvSpPr>
      <xdr:spPr>
        <a:xfrm>
          <a:off x="2705100" y="60674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</xdr:colOff>
      <xdr:row>30</xdr:row>
      <xdr:rowOff>114300</xdr:rowOff>
    </xdr:from>
    <xdr:ext cx="381000" cy="676275"/>
    <xdr:sp>
      <xdr:nvSpPr>
        <xdr:cNvPr id="5" name="TextBox 7"/>
        <xdr:cNvSpPr txBox="1">
          <a:spLocks noChangeArrowheads="1"/>
        </xdr:cNvSpPr>
      </xdr:nvSpPr>
      <xdr:spPr>
        <a:xfrm>
          <a:off x="2447925" y="5886450"/>
          <a:ext cx="3810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藤代咲空
倉本実歩</a:t>
          </a:r>
        </a:p>
      </xdr:txBody>
    </xdr:sp>
    <xdr:clientData/>
  </xdr:oneCellAnchor>
  <xdr:oneCellAnchor>
    <xdr:from>
      <xdr:col>8</xdr:col>
      <xdr:colOff>19050</xdr:colOff>
      <xdr:row>89</xdr:row>
      <xdr:rowOff>66675</xdr:rowOff>
    </xdr:from>
    <xdr:ext cx="381000" cy="685800"/>
    <xdr:sp>
      <xdr:nvSpPr>
        <xdr:cNvPr id="6" name="TextBox 8"/>
        <xdr:cNvSpPr txBox="1">
          <a:spLocks noChangeArrowheads="1"/>
        </xdr:cNvSpPr>
      </xdr:nvSpPr>
      <xdr:spPr>
        <a:xfrm>
          <a:off x="2647950" y="16954500"/>
          <a:ext cx="3810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福田央毅
福田和也</a:t>
          </a:r>
        </a:p>
      </xdr:txBody>
    </xdr:sp>
    <xdr:clientData/>
  </xdr:oneCellAnchor>
  <xdr:oneCellAnchor>
    <xdr:from>
      <xdr:col>11</xdr:col>
      <xdr:colOff>19050</xdr:colOff>
      <xdr:row>193</xdr:row>
      <xdr:rowOff>66675</xdr:rowOff>
    </xdr:from>
    <xdr:ext cx="381000" cy="685800"/>
    <xdr:sp>
      <xdr:nvSpPr>
        <xdr:cNvPr id="7" name="TextBox 9"/>
        <xdr:cNvSpPr txBox="1">
          <a:spLocks noChangeArrowheads="1"/>
        </xdr:cNvSpPr>
      </xdr:nvSpPr>
      <xdr:spPr>
        <a:xfrm>
          <a:off x="3248025" y="36585525"/>
          <a:ext cx="3810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三並倭子
伊藤武士</a:t>
          </a:r>
        </a:p>
      </xdr:txBody>
    </xdr:sp>
    <xdr:clientData/>
  </xdr:oneCellAnchor>
  <xdr:oneCellAnchor>
    <xdr:from>
      <xdr:col>13</xdr:col>
      <xdr:colOff>19050</xdr:colOff>
      <xdr:row>289</xdr:row>
      <xdr:rowOff>66675</xdr:rowOff>
    </xdr:from>
    <xdr:ext cx="381000" cy="685800"/>
    <xdr:sp>
      <xdr:nvSpPr>
        <xdr:cNvPr id="8" name="TextBox 10"/>
        <xdr:cNvSpPr txBox="1">
          <a:spLocks noChangeArrowheads="1"/>
        </xdr:cNvSpPr>
      </xdr:nvSpPr>
      <xdr:spPr>
        <a:xfrm>
          <a:off x="3648075" y="66255900"/>
          <a:ext cx="3810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合田夏葵
合田健司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46"/>
  <sheetViews>
    <sheetView showGridLines="0" tabSelected="1" view="pageBreakPreview" zoomScale="60" zoomScaleNormal="75" zoomScalePageLayoutView="0" workbookViewId="0" topLeftCell="A1">
      <selection activeCell="A1" sqref="A1"/>
    </sheetView>
  </sheetViews>
  <sheetFormatPr defaultColWidth="9.00390625" defaultRowHeight="13.5"/>
  <cols>
    <col min="2" max="2" width="10.50390625" style="0" customWidth="1"/>
    <col min="9" max="9" width="11.00390625" style="0" customWidth="1"/>
  </cols>
  <sheetData>
    <row r="6" ht="55.5">
      <c r="B6" s="1" t="s">
        <v>17</v>
      </c>
    </row>
    <row r="8" ht="55.5">
      <c r="B8" s="1" t="s">
        <v>0</v>
      </c>
    </row>
    <row r="38" spans="2:4" ht="17.25">
      <c r="B38" s="2" t="s">
        <v>1</v>
      </c>
      <c r="C38" s="2" t="s">
        <v>18</v>
      </c>
      <c r="D38" s="2"/>
    </row>
    <row r="39" spans="2:4" ht="17.25">
      <c r="B39" s="2"/>
      <c r="C39" s="2"/>
      <c r="D39" s="2"/>
    </row>
    <row r="40" spans="2:4" ht="17.25">
      <c r="B40" s="2" t="s">
        <v>2</v>
      </c>
      <c r="C40" s="2" t="s">
        <v>16</v>
      </c>
      <c r="D40" s="2"/>
    </row>
    <row r="41" spans="2:4" ht="17.25">
      <c r="B41" s="2"/>
      <c r="C41" s="2"/>
      <c r="D41" s="2"/>
    </row>
    <row r="42" spans="2:4" ht="17.25">
      <c r="B42" s="2" t="s">
        <v>3</v>
      </c>
      <c r="C42" s="2" t="s">
        <v>4</v>
      </c>
      <c r="D42" s="2"/>
    </row>
    <row r="43" spans="2:4" ht="17.25">
      <c r="B43" s="2"/>
      <c r="C43" s="2"/>
      <c r="D43" s="2"/>
    </row>
    <row r="44" spans="2:4" ht="17.25">
      <c r="B44" s="2" t="s">
        <v>5</v>
      </c>
      <c r="C44" s="2" t="s">
        <v>6</v>
      </c>
      <c r="D44" s="2"/>
    </row>
    <row r="45" spans="2:4" ht="17.25">
      <c r="B45" s="2"/>
      <c r="C45" s="2"/>
      <c r="D45" s="2"/>
    </row>
    <row r="46" spans="2:4" ht="17.25">
      <c r="B46" s="2"/>
      <c r="C46" s="2" t="s">
        <v>7</v>
      </c>
      <c r="D46" s="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2:AJ305"/>
  <sheetViews>
    <sheetView showGridLines="0" view="pageBreakPreview" zoomScale="85" zoomScaleSheetLayoutView="8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7.625" style="0" customWidth="1"/>
    <col min="3" max="3" width="10.625" style="0" customWidth="1"/>
    <col min="4" max="28" width="2.625" style="0" customWidth="1"/>
    <col min="29" max="36" width="3.625" style="0" customWidth="1"/>
  </cols>
  <sheetData>
    <row r="2" spans="2:15" s="3" customFormat="1" ht="22.5" customHeight="1">
      <c r="B2" s="155" t="s">
        <v>19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4" spans="2:36" s="10" customFormat="1" ht="15" customHeight="1">
      <c r="B4" s="11" t="s">
        <v>23</v>
      </c>
      <c r="C4" s="12"/>
      <c r="D4" s="182" t="s">
        <v>290</v>
      </c>
      <c r="E4" s="183"/>
      <c r="F4" s="183"/>
      <c r="G4" s="183"/>
      <c r="H4" s="184"/>
      <c r="I4" s="182" t="s">
        <v>53</v>
      </c>
      <c r="J4" s="183"/>
      <c r="K4" s="183"/>
      <c r="L4" s="183"/>
      <c r="M4" s="184"/>
      <c r="N4" s="182" t="s">
        <v>54</v>
      </c>
      <c r="O4" s="183"/>
      <c r="P4" s="183"/>
      <c r="Q4" s="183"/>
      <c r="R4" s="184"/>
      <c r="S4" s="182" t="s">
        <v>55</v>
      </c>
      <c r="T4" s="183"/>
      <c r="U4" s="183"/>
      <c r="V4" s="183"/>
      <c r="W4" s="184"/>
      <c r="X4" s="182" t="s">
        <v>24</v>
      </c>
      <c r="Y4" s="183"/>
      <c r="Z4" s="184"/>
      <c r="AA4" s="182" t="s">
        <v>25</v>
      </c>
      <c r="AB4" s="184"/>
      <c r="AF4" s="104"/>
      <c r="AG4" s="104"/>
      <c r="AH4" s="104"/>
      <c r="AI4" s="104"/>
      <c r="AJ4" s="104"/>
    </row>
    <row r="5" spans="2:36" s="10" customFormat="1" ht="15" customHeight="1">
      <c r="B5" s="191" t="s">
        <v>46</v>
      </c>
      <c r="C5" s="194" t="s">
        <v>289</v>
      </c>
      <c r="D5" s="227"/>
      <c r="E5" s="228"/>
      <c r="F5" s="228"/>
      <c r="G5" s="228"/>
      <c r="H5" s="229"/>
      <c r="I5" s="14" t="str">
        <f>IF(I6="","",IF(I6&gt;M6,"○","×"))</f>
        <v>×</v>
      </c>
      <c r="J5" s="15">
        <v>6</v>
      </c>
      <c r="K5" s="16" t="s">
        <v>26</v>
      </c>
      <c r="L5" s="15">
        <v>15</v>
      </c>
      <c r="M5" s="9"/>
      <c r="N5" s="14" t="str">
        <f>IF(N6="","",IF(N6&gt;R6,"○","×"))</f>
        <v>×</v>
      </c>
      <c r="O5" s="15">
        <v>18</v>
      </c>
      <c r="P5" s="16" t="s">
        <v>26</v>
      </c>
      <c r="Q5" s="15">
        <v>16</v>
      </c>
      <c r="R5" s="9"/>
      <c r="S5" s="14" t="str">
        <f>IF(S6="","",IF(S6&gt;W6,"○","×"))</f>
        <v>×</v>
      </c>
      <c r="T5" s="15">
        <v>14</v>
      </c>
      <c r="U5" s="16" t="s">
        <v>27</v>
      </c>
      <c r="V5" s="15">
        <v>16</v>
      </c>
      <c r="W5" s="9"/>
      <c r="X5" s="213">
        <f>IF(I5="","",COUNTIF(I5:W5,"○"))</f>
        <v>0</v>
      </c>
      <c r="Y5" s="207" t="s">
        <v>28</v>
      </c>
      <c r="Z5" s="210">
        <f>IF(I5="","",COUNTIF(I5:W5,"×"))</f>
        <v>3</v>
      </c>
      <c r="AA5" s="213">
        <f>IF(AD6="","",RANK(AD6,AD5:AD16))</f>
        <v>4</v>
      </c>
      <c r="AB5" s="210"/>
      <c r="AD5" s="48"/>
      <c r="AE5" s="48">
        <f>IF(J5="","",IF(J5&gt;L5,1,0))</f>
        <v>0</v>
      </c>
      <c r="AF5" s="104">
        <f>IF(J5="","",IF(J5&lt;L5,1,0))</f>
        <v>1</v>
      </c>
      <c r="AG5" s="104">
        <f>IF(O5="","",IF(O5&gt;Q5,1,0))</f>
        <v>1</v>
      </c>
      <c r="AH5" s="104">
        <f>IF(O5="","",IF(O5&lt;Q5,1,0))</f>
        <v>0</v>
      </c>
      <c r="AI5" s="104">
        <f>IF(T5="","",IF(T5&gt;V5,1,0))</f>
        <v>0</v>
      </c>
      <c r="AJ5" s="104">
        <f>IF(T5="","",IF(T5&lt;V5,1,0))</f>
        <v>1</v>
      </c>
    </row>
    <row r="6" spans="2:36" s="10" customFormat="1" ht="15" customHeight="1">
      <c r="B6" s="192"/>
      <c r="C6" s="195"/>
      <c r="D6" s="230"/>
      <c r="E6" s="231"/>
      <c r="F6" s="231"/>
      <c r="G6" s="231"/>
      <c r="H6" s="232"/>
      <c r="I6" s="216">
        <f>IF(J5="","",SUM(AE5:AE7))</f>
        <v>0</v>
      </c>
      <c r="J6" s="17">
        <v>3</v>
      </c>
      <c r="K6" s="16" t="s">
        <v>26</v>
      </c>
      <c r="L6" s="17">
        <v>15</v>
      </c>
      <c r="M6" s="214">
        <f>IF(J5="","",SUM(AF5:AF7))</f>
        <v>2</v>
      </c>
      <c r="N6" s="216">
        <f>IF(O5="","",SUM(AG5:AG7))</f>
        <v>1</v>
      </c>
      <c r="O6" s="17">
        <v>12</v>
      </c>
      <c r="P6" s="16" t="s">
        <v>26</v>
      </c>
      <c r="Q6" s="17">
        <v>15</v>
      </c>
      <c r="R6" s="214">
        <f>IF(O5="","",SUM(AH5:AH7))</f>
        <v>2</v>
      </c>
      <c r="S6" s="216">
        <f>IF(T5="","",SUM(AI5:AI7))</f>
        <v>0</v>
      </c>
      <c r="T6" s="17">
        <v>10</v>
      </c>
      <c r="U6" s="16" t="s">
        <v>26</v>
      </c>
      <c r="V6" s="17">
        <v>15</v>
      </c>
      <c r="W6" s="214">
        <f>IF(T5="","",SUM(AJ5:AJ7))</f>
        <v>2</v>
      </c>
      <c r="X6" s="188"/>
      <c r="Y6" s="208"/>
      <c r="Z6" s="211"/>
      <c r="AA6" s="188"/>
      <c r="AB6" s="211"/>
      <c r="AD6" s="102">
        <f>IF(X5="","",X5*1000+(I6+N6+S6)*100+((I6+N6+S6)-(M6+R6+W6))*10+((SUM(J5:J7)+SUM(O5:O7)+SUM(T5:T7))-(SUM(L5:L7)+SUM(Q5:Q7)+SUM(V5:V7))))</f>
        <v>12</v>
      </c>
      <c r="AE6" s="48">
        <f>IF(J6="","",IF(J6&gt;L6,1,0))</f>
        <v>0</v>
      </c>
      <c r="AF6" s="104">
        <f>IF(J6="","",IF(J6&lt;L6,1,0))</f>
        <v>1</v>
      </c>
      <c r="AG6" s="104">
        <f>IF(O6="","",IF(O6&gt;Q6,1,0))</f>
        <v>0</v>
      </c>
      <c r="AH6" s="104">
        <f>IF(O6="","",IF(O6&lt;Q6,1,0))</f>
        <v>1</v>
      </c>
      <c r="AI6" s="104">
        <f>IF(T6="","",IF(T6&gt;V6,1,0))</f>
        <v>0</v>
      </c>
      <c r="AJ6" s="104">
        <f>IF(T6="","",IF(T6&lt;V6,1,0))</f>
        <v>1</v>
      </c>
    </row>
    <row r="7" spans="2:36" s="10" customFormat="1" ht="15" customHeight="1">
      <c r="B7" s="193"/>
      <c r="C7" s="152"/>
      <c r="D7" s="233"/>
      <c r="E7" s="234"/>
      <c r="F7" s="234"/>
      <c r="G7" s="234"/>
      <c r="H7" s="235"/>
      <c r="I7" s="217"/>
      <c r="J7" s="19"/>
      <c r="K7" s="16" t="s">
        <v>29</v>
      </c>
      <c r="L7" s="19"/>
      <c r="M7" s="215"/>
      <c r="N7" s="217"/>
      <c r="O7" s="19">
        <v>6</v>
      </c>
      <c r="P7" s="20" t="s">
        <v>29</v>
      </c>
      <c r="Q7" s="19">
        <v>15</v>
      </c>
      <c r="R7" s="215"/>
      <c r="S7" s="217"/>
      <c r="T7" s="19"/>
      <c r="U7" s="16" t="s">
        <v>29</v>
      </c>
      <c r="V7" s="19"/>
      <c r="W7" s="215"/>
      <c r="X7" s="189"/>
      <c r="Y7" s="209"/>
      <c r="Z7" s="212"/>
      <c r="AA7" s="189"/>
      <c r="AB7" s="212"/>
      <c r="AD7" s="48"/>
      <c r="AE7" s="48">
        <f>IF(J7="","",IF(J7&gt;L7,1,0))</f>
      </c>
      <c r="AF7" s="104">
        <f>IF(J7="","",IF(J7&lt;L7,1,0))</f>
      </c>
      <c r="AG7" s="104">
        <f>IF(O7="","",IF(O7&gt;Q7,1,0))</f>
        <v>0</v>
      </c>
      <c r="AH7" s="104">
        <f>IF(O7="","",IF(O7&lt;Q7,1,0))</f>
        <v>1</v>
      </c>
      <c r="AI7" s="104">
        <f>IF(T7="","",IF(T7&gt;V7,1,0))</f>
      </c>
      <c r="AJ7" s="104">
        <f>IF(T7="","",IF(T7&lt;V7,1,0))</f>
      </c>
    </row>
    <row r="8" spans="2:36" s="10" customFormat="1" ht="15" customHeight="1">
      <c r="B8" s="190" t="s">
        <v>47</v>
      </c>
      <c r="C8" s="187" t="s">
        <v>49</v>
      </c>
      <c r="D8" s="14" t="str">
        <f>IF(D9="","",IF(D9&gt;H9,"○","×"))</f>
        <v>○</v>
      </c>
      <c r="E8" s="21">
        <f>IF(L5="","",L5)</f>
        <v>15</v>
      </c>
      <c r="F8" s="16" t="s">
        <v>29</v>
      </c>
      <c r="G8" s="21">
        <f>IF(J5="","",J5)</f>
        <v>6</v>
      </c>
      <c r="H8" s="9"/>
      <c r="I8" s="227"/>
      <c r="J8" s="228"/>
      <c r="K8" s="228"/>
      <c r="L8" s="228"/>
      <c r="M8" s="229"/>
      <c r="N8" s="14" t="str">
        <f>IF(N9="","",IF(N9&gt;R9,"○","×"))</f>
        <v>○</v>
      </c>
      <c r="O8" s="15">
        <v>15</v>
      </c>
      <c r="P8" s="16" t="s">
        <v>30</v>
      </c>
      <c r="Q8" s="15">
        <v>8</v>
      </c>
      <c r="R8" s="9"/>
      <c r="S8" s="14" t="str">
        <f>IF(S9="","",IF(S9&gt;W9,"○","×"))</f>
        <v>×</v>
      </c>
      <c r="T8" s="15">
        <v>14</v>
      </c>
      <c r="U8" s="22" t="s">
        <v>31</v>
      </c>
      <c r="V8" s="15">
        <v>16</v>
      </c>
      <c r="W8" s="9"/>
      <c r="X8" s="213">
        <f>IF(D8="","",COUNTIF(D8:W10,"○"))</f>
        <v>2</v>
      </c>
      <c r="Y8" s="207" t="s">
        <v>28</v>
      </c>
      <c r="Z8" s="210">
        <f>IF(D8="","",COUNTIF(D8:W10,"×"))</f>
        <v>1</v>
      </c>
      <c r="AA8" s="213">
        <f>IF(AD9="","",RANK(AD9,AD5:AD16))</f>
        <v>2</v>
      </c>
      <c r="AB8" s="210"/>
      <c r="AD8" s="48"/>
      <c r="AE8" s="48">
        <f>IF(O8="","",IF(O8&gt;Q8,1,0))</f>
        <v>1</v>
      </c>
      <c r="AF8" s="104">
        <f>IF(O8="","",IF(O8&lt;Q8,1,0))</f>
        <v>0</v>
      </c>
      <c r="AG8" s="104">
        <f>IF(T8="","",IF(T8&gt;V8,1,0))</f>
        <v>0</v>
      </c>
      <c r="AH8" s="104">
        <f>IF(T8="","",IF(T8&lt;V8,1,0))</f>
        <v>1</v>
      </c>
      <c r="AI8" s="104"/>
      <c r="AJ8" s="104"/>
    </row>
    <row r="9" spans="2:36" s="10" customFormat="1" ht="15" customHeight="1">
      <c r="B9" s="185"/>
      <c r="C9" s="188"/>
      <c r="D9" s="163">
        <f>M6</f>
        <v>2</v>
      </c>
      <c r="E9" s="23">
        <f>IF(L6="","",L6)</f>
        <v>15</v>
      </c>
      <c r="F9" s="16" t="s">
        <v>32</v>
      </c>
      <c r="G9" s="23">
        <f>IF(J6="","",J6)</f>
        <v>3</v>
      </c>
      <c r="H9" s="214">
        <f>I6</f>
        <v>0</v>
      </c>
      <c r="I9" s="230"/>
      <c r="J9" s="231"/>
      <c r="K9" s="231"/>
      <c r="L9" s="231"/>
      <c r="M9" s="232"/>
      <c r="N9" s="216">
        <f>IF(O8="","",SUM(AE8:AE10))</f>
        <v>2</v>
      </c>
      <c r="O9" s="17">
        <v>12</v>
      </c>
      <c r="P9" s="16" t="s">
        <v>33</v>
      </c>
      <c r="Q9" s="17">
        <v>15</v>
      </c>
      <c r="R9" s="214">
        <f>IF(O8="","",SUM(AF8:AF10))</f>
        <v>1</v>
      </c>
      <c r="S9" s="216">
        <f>IF(T8="","",SUM(AG8:AG10))</f>
        <v>0</v>
      </c>
      <c r="T9" s="17">
        <v>9</v>
      </c>
      <c r="U9" s="16" t="s">
        <v>34</v>
      </c>
      <c r="V9" s="17">
        <v>15</v>
      </c>
      <c r="W9" s="214">
        <f>IF(T8="","",SUM(AH8:AH10))</f>
        <v>2</v>
      </c>
      <c r="X9" s="188"/>
      <c r="Y9" s="208"/>
      <c r="Z9" s="211"/>
      <c r="AA9" s="188"/>
      <c r="AB9" s="211"/>
      <c r="AD9" s="102">
        <f>IF(X8="","",X8*1000+(D9+N9+S9)*100+((D9+N9+S9)-(H9+R9+W9))*10+((SUM(E8:E10)+SUM(O8:O10)+SUM(T8:T10))-(SUM(G8:G10)+SUM(Q8:Q10)+SUM(V8:V10))))</f>
        <v>2430</v>
      </c>
      <c r="AE9" s="48">
        <f>IF(O9="","",IF(O9&gt;Q9,1,0))</f>
        <v>0</v>
      </c>
      <c r="AF9" s="104">
        <f>IF(O9="","",IF(O9&lt;Q9,1,0))</f>
        <v>1</v>
      </c>
      <c r="AG9" s="104">
        <f>IF(T9="","",IF(T9&gt;V9,1,0))</f>
        <v>0</v>
      </c>
      <c r="AH9" s="104">
        <f>IF(T9="","",IF(T9&lt;V9,1,0))</f>
        <v>1</v>
      </c>
      <c r="AI9" s="104"/>
      <c r="AJ9" s="104"/>
    </row>
    <row r="10" spans="2:36" s="10" customFormat="1" ht="15" customHeight="1">
      <c r="B10" s="186"/>
      <c r="C10" s="189"/>
      <c r="D10" s="164"/>
      <c r="E10" s="24">
        <f>IF(L7="","",L7)</f>
      </c>
      <c r="F10" s="20" t="s">
        <v>26</v>
      </c>
      <c r="G10" s="24">
        <f>IF(J7="","",J7)</f>
      </c>
      <c r="H10" s="215"/>
      <c r="I10" s="233"/>
      <c r="J10" s="234"/>
      <c r="K10" s="234"/>
      <c r="L10" s="234"/>
      <c r="M10" s="235"/>
      <c r="N10" s="217"/>
      <c r="O10" s="19">
        <v>15</v>
      </c>
      <c r="P10" s="16" t="s">
        <v>35</v>
      </c>
      <c r="Q10" s="19">
        <v>12</v>
      </c>
      <c r="R10" s="215"/>
      <c r="S10" s="217"/>
      <c r="T10" s="19"/>
      <c r="U10" s="20" t="s">
        <v>35</v>
      </c>
      <c r="V10" s="19"/>
      <c r="W10" s="215"/>
      <c r="X10" s="189"/>
      <c r="Y10" s="209"/>
      <c r="Z10" s="212"/>
      <c r="AA10" s="189"/>
      <c r="AB10" s="212"/>
      <c r="AD10" s="48"/>
      <c r="AE10" s="48">
        <f>IF(O10="","",IF(O10&gt;Q10,1,0))</f>
        <v>1</v>
      </c>
      <c r="AF10" s="104">
        <f>IF(O10="","",IF(O10&lt;Q10,1,0))</f>
        <v>0</v>
      </c>
      <c r="AG10" s="104">
        <f>IF(T10="","",IF(T10&gt;V10,1,0))</f>
      </c>
      <c r="AH10" s="104">
        <f>IF(T10="","",IF(T10&lt;V10,1,0))</f>
      </c>
      <c r="AI10" s="104"/>
      <c r="AJ10" s="104"/>
    </row>
    <row r="11" spans="2:36" s="10" customFormat="1" ht="15" customHeight="1">
      <c r="B11" s="190" t="s">
        <v>47</v>
      </c>
      <c r="C11" s="187" t="s">
        <v>50</v>
      </c>
      <c r="D11" s="14" t="str">
        <f>IF(D12="","",IF(D12&gt;H12,"○","×"))</f>
        <v>○</v>
      </c>
      <c r="E11" s="21">
        <f>IF(Q5="","",Q5)</f>
        <v>16</v>
      </c>
      <c r="F11" s="16" t="s">
        <v>35</v>
      </c>
      <c r="G11" s="21">
        <f>IF(O5="","",O5)</f>
        <v>18</v>
      </c>
      <c r="H11" s="9"/>
      <c r="I11" s="14" t="str">
        <f>IF(I12="","",IF(I12&gt;M12,"○","×"))</f>
        <v>×</v>
      </c>
      <c r="J11" s="15">
        <f>IF(Q8="","",Q8)</f>
        <v>8</v>
      </c>
      <c r="K11" s="16" t="s">
        <v>35</v>
      </c>
      <c r="L11" s="15">
        <f>IF(O8="","",O8)</f>
        <v>15</v>
      </c>
      <c r="M11" s="9"/>
      <c r="N11" s="227"/>
      <c r="O11" s="228"/>
      <c r="P11" s="228"/>
      <c r="Q11" s="228"/>
      <c r="R11" s="229"/>
      <c r="S11" s="14" t="str">
        <f>IF(S12="","",IF(S12&gt;W12,"○","×"))</f>
        <v>×</v>
      </c>
      <c r="T11" s="15">
        <v>12</v>
      </c>
      <c r="U11" s="16" t="s">
        <v>30</v>
      </c>
      <c r="V11" s="15">
        <v>15</v>
      </c>
      <c r="W11" s="9"/>
      <c r="X11" s="213">
        <f>IF(D11="","",COUNTIF(D11:W13,"○"))</f>
        <v>1</v>
      </c>
      <c r="Y11" s="207" t="s">
        <v>28</v>
      </c>
      <c r="Z11" s="210">
        <f>IF(D11="","",COUNTIF(D11:W13,"×"))</f>
        <v>2</v>
      </c>
      <c r="AA11" s="213">
        <f>IF(AD12="","",RANK(AD12,AD5:AD16))</f>
        <v>3</v>
      </c>
      <c r="AB11" s="210"/>
      <c r="AD11" s="48"/>
      <c r="AE11" s="48">
        <f>IF(T11="","",IF(T11&gt;V11,1,0))</f>
        <v>0</v>
      </c>
      <c r="AF11" s="104">
        <f>IF(T11="","",IF(T11&lt;V11,1,0))</f>
        <v>1</v>
      </c>
      <c r="AG11" s="104"/>
      <c r="AH11" s="104"/>
      <c r="AI11" s="104"/>
      <c r="AJ11" s="104"/>
    </row>
    <row r="12" spans="2:36" s="10" customFormat="1" ht="15" customHeight="1">
      <c r="B12" s="185"/>
      <c r="C12" s="188"/>
      <c r="D12" s="163">
        <f>R6</f>
        <v>2</v>
      </c>
      <c r="E12" s="23">
        <f>IF(Q6="","",Q6)</f>
        <v>15</v>
      </c>
      <c r="F12" s="16" t="s">
        <v>35</v>
      </c>
      <c r="G12" s="23">
        <f>IF(O6="","",O6)</f>
        <v>12</v>
      </c>
      <c r="H12" s="214">
        <f>N6</f>
        <v>1</v>
      </c>
      <c r="I12" s="216">
        <f>R9</f>
        <v>1</v>
      </c>
      <c r="J12" s="17">
        <f>IF(Q9="","",Q9)</f>
        <v>15</v>
      </c>
      <c r="K12" s="16" t="s">
        <v>35</v>
      </c>
      <c r="L12" s="17">
        <f>IF(O9="","",O9)</f>
        <v>12</v>
      </c>
      <c r="M12" s="214">
        <f>N9</f>
        <v>2</v>
      </c>
      <c r="N12" s="230"/>
      <c r="O12" s="231"/>
      <c r="P12" s="231"/>
      <c r="Q12" s="231"/>
      <c r="R12" s="232"/>
      <c r="S12" s="216">
        <f>IF(T11="","",SUM(AE11:AE13))</f>
        <v>0</v>
      </c>
      <c r="T12" s="17">
        <v>8</v>
      </c>
      <c r="U12" s="16" t="s">
        <v>35</v>
      </c>
      <c r="V12" s="17">
        <v>15</v>
      </c>
      <c r="W12" s="214">
        <f>IF(T11="","",SUM(AF11:AF13))</f>
        <v>2</v>
      </c>
      <c r="X12" s="188"/>
      <c r="Y12" s="208"/>
      <c r="Z12" s="211"/>
      <c r="AA12" s="188"/>
      <c r="AB12" s="211"/>
      <c r="AD12" s="102">
        <f>IF(X11="","",X11*1000+(D12+I12+S12)*100+((D12+I12+S12)-(H12+M12+W12))*10+((SUM(E11:E13)+SUM(J11:J13)+SUM(T11:T13))-(SUM(G11:G13)+SUM(L11:L13)+SUM(V11:V13))))</f>
        <v>1273</v>
      </c>
      <c r="AE12" s="48">
        <f>IF(T12="","",IF(T12&gt;V12,1,0))</f>
        <v>0</v>
      </c>
      <c r="AF12" s="104">
        <f>IF(T12="","",IF(T12&lt;V12,1,0))</f>
        <v>1</v>
      </c>
      <c r="AG12" s="104"/>
      <c r="AH12" s="104"/>
      <c r="AI12" s="104"/>
      <c r="AJ12" s="104"/>
    </row>
    <row r="13" spans="2:36" s="10" customFormat="1" ht="15" customHeight="1">
      <c r="B13" s="186"/>
      <c r="C13" s="189"/>
      <c r="D13" s="164"/>
      <c r="E13" s="24">
        <f>IF(Q7="","",Q7)</f>
        <v>15</v>
      </c>
      <c r="F13" s="20" t="s">
        <v>33</v>
      </c>
      <c r="G13" s="24">
        <f>IF(O7="","",O7)</f>
        <v>6</v>
      </c>
      <c r="H13" s="215"/>
      <c r="I13" s="217"/>
      <c r="J13" s="19">
        <f>IF(Q10="","",Q10)</f>
        <v>12</v>
      </c>
      <c r="K13" s="20" t="s">
        <v>33</v>
      </c>
      <c r="L13" s="19">
        <f>IF(O10="","",O10)</f>
        <v>15</v>
      </c>
      <c r="M13" s="215"/>
      <c r="N13" s="233"/>
      <c r="O13" s="234"/>
      <c r="P13" s="234"/>
      <c r="Q13" s="234"/>
      <c r="R13" s="235"/>
      <c r="S13" s="217"/>
      <c r="T13" s="19"/>
      <c r="U13" s="16" t="s">
        <v>26</v>
      </c>
      <c r="V13" s="19"/>
      <c r="W13" s="215"/>
      <c r="X13" s="189"/>
      <c r="Y13" s="209"/>
      <c r="Z13" s="212"/>
      <c r="AA13" s="189"/>
      <c r="AB13" s="212"/>
      <c r="AD13" s="48"/>
      <c r="AE13" s="48">
        <f>IF(T13="","",IF(T13&gt;V13,1,0))</f>
      </c>
      <c r="AF13" s="104">
        <f>IF(T13="","",IF(T13&lt;V13,1,0))</f>
      </c>
      <c r="AG13" s="104"/>
      <c r="AH13" s="104"/>
      <c r="AI13" s="104"/>
      <c r="AJ13" s="104"/>
    </row>
    <row r="14" spans="2:36" s="10" customFormat="1" ht="15" customHeight="1">
      <c r="B14" s="190" t="s">
        <v>48</v>
      </c>
      <c r="C14" s="187" t="s">
        <v>51</v>
      </c>
      <c r="D14" s="14" t="str">
        <f>IF(D15="","",IF(D15&gt;H15,"○","×"))</f>
        <v>○</v>
      </c>
      <c r="E14" s="21">
        <f>IF(V5="","",V5)</f>
        <v>16</v>
      </c>
      <c r="F14" s="16" t="s">
        <v>36</v>
      </c>
      <c r="G14" s="21">
        <f>IF(T5="","",T5)</f>
        <v>14</v>
      </c>
      <c r="H14" s="9"/>
      <c r="I14" s="14" t="str">
        <f>IF(I15="","",IF(I15&gt;M15,"○","×"))</f>
        <v>○</v>
      </c>
      <c r="J14" s="15">
        <f>IF(V8="","",V8)</f>
        <v>16</v>
      </c>
      <c r="K14" s="16" t="s">
        <v>37</v>
      </c>
      <c r="L14" s="15">
        <f>IF(T8="","",T8)</f>
        <v>14</v>
      </c>
      <c r="M14" s="9"/>
      <c r="N14" s="14" t="str">
        <f>IF(N15="","",IF(N15&gt;R15,"○","×"))</f>
        <v>○</v>
      </c>
      <c r="O14" s="15">
        <f>IF(V11="","",V11)</f>
        <v>15</v>
      </c>
      <c r="P14" s="16" t="s">
        <v>38</v>
      </c>
      <c r="Q14" s="15">
        <f>IF(T11="","",T11)</f>
        <v>12</v>
      </c>
      <c r="R14" s="9"/>
      <c r="S14" s="227"/>
      <c r="T14" s="228"/>
      <c r="U14" s="228"/>
      <c r="V14" s="228"/>
      <c r="W14" s="229"/>
      <c r="X14" s="213">
        <f>IF(D14="","",COUNTIF(D14:R14,"○"))</f>
        <v>3</v>
      </c>
      <c r="Y14" s="207" t="s">
        <v>28</v>
      </c>
      <c r="Z14" s="210">
        <f>IF(D14="","",COUNTIF(D14:R14,"×"))</f>
        <v>0</v>
      </c>
      <c r="AA14" s="213">
        <f>IF(AD15="","",RANK(AD15,AD5:AD16))</f>
        <v>1</v>
      </c>
      <c r="AB14" s="210"/>
      <c r="AD14" s="48"/>
      <c r="AE14" s="48"/>
      <c r="AF14" s="104"/>
      <c r="AG14" s="104"/>
      <c r="AH14" s="104"/>
      <c r="AI14" s="104"/>
      <c r="AJ14" s="104"/>
    </row>
    <row r="15" spans="2:36" s="10" customFormat="1" ht="15" customHeight="1">
      <c r="B15" s="185"/>
      <c r="C15" s="188"/>
      <c r="D15" s="163">
        <f>W6</f>
        <v>2</v>
      </c>
      <c r="E15" s="23">
        <f>IF(V6="","",V6)</f>
        <v>15</v>
      </c>
      <c r="F15" s="16" t="s">
        <v>39</v>
      </c>
      <c r="G15" s="23">
        <f>IF(T6="","",T6)</f>
        <v>10</v>
      </c>
      <c r="H15" s="214">
        <f>S6</f>
        <v>0</v>
      </c>
      <c r="I15" s="216">
        <f>W9</f>
        <v>2</v>
      </c>
      <c r="J15" s="17">
        <f>IF(V9="","",V9)</f>
        <v>15</v>
      </c>
      <c r="K15" s="16" t="s">
        <v>26</v>
      </c>
      <c r="L15" s="17">
        <f>IF(T9="","",T9)</f>
        <v>9</v>
      </c>
      <c r="M15" s="214">
        <f>S9</f>
        <v>0</v>
      </c>
      <c r="N15" s="216">
        <f>W12</f>
        <v>2</v>
      </c>
      <c r="O15" s="17">
        <f>IF(V12="","",V12)</f>
        <v>15</v>
      </c>
      <c r="P15" s="16" t="s">
        <v>40</v>
      </c>
      <c r="Q15" s="17">
        <f>IF(T12="","",T12)</f>
        <v>8</v>
      </c>
      <c r="R15" s="214">
        <f>S12</f>
        <v>0</v>
      </c>
      <c r="S15" s="230"/>
      <c r="T15" s="231"/>
      <c r="U15" s="231"/>
      <c r="V15" s="231"/>
      <c r="W15" s="232"/>
      <c r="X15" s="188"/>
      <c r="Y15" s="208"/>
      <c r="Z15" s="211"/>
      <c r="AA15" s="188"/>
      <c r="AB15" s="211"/>
      <c r="AD15" s="102">
        <f>IF(X14="","",X14*1000+(D15+I15+N15)*100+((D15+I15+N15)-(H15+M15+R15))*10+((SUM(E14:E16)+SUM(J14:J16)+SUM(O14:O16))-(SUM(G14:G16)+SUM(L14:L16)+SUM(Q14:Q16))))</f>
        <v>3685</v>
      </c>
      <c r="AE15" s="48"/>
      <c r="AF15" s="104"/>
      <c r="AG15" s="104"/>
      <c r="AH15" s="104"/>
      <c r="AI15" s="104"/>
      <c r="AJ15" s="104"/>
    </row>
    <row r="16" spans="2:36" s="10" customFormat="1" ht="15" customHeight="1">
      <c r="B16" s="186"/>
      <c r="C16" s="189"/>
      <c r="D16" s="164"/>
      <c r="E16" s="24">
        <f>IF(V7="","",V7)</f>
      </c>
      <c r="F16" s="16" t="s">
        <v>26</v>
      </c>
      <c r="G16" s="24">
        <f>IF(T7="","",T7)</f>
      </c>
      <c r="H16" s="215"/>
      <c r="I16" s="217"/>
      <c r="J16" s="19">
        <f>IF(V10="","",V10)</f>
      </c>
      <c r="K16" s="20" t="s">
        <v>26</v>
      </c>
      <c r="L16" s="19">
        <f>IF(T10="","",T10)</f>
      </c>
      <c r="M16" s="215"/>
      <c r="N16" s="217"/>
      <c r="O16" s="19">
        <f>IF(V13="","",V13)</f>
      </c>
      <c r="P16" s="20" t="s">
        <v>26</v>
      </c>
      <c r="Q16" s="19">
        <f>IF(T13="","",T13)</f>
      </c>
      <c r="R16" s="215"/>
      <c r="S16" s="233"/>
      <c r="T16" s="234"/>
      <c r="U16" s="234"/>
      <c r="V16" s="234"/>
      <c r="W16" s="235"/>
      <c r="X16" s="189"/>
      <c r="Y16" s="209"/>
      <c r="Z16" s="212"/>
      <c r="AA16" s="189"/>
      <c r="AB16" s="212"/>
      <c r="AD16" s="48"/>
      <c r="AE16" s="48"/>
      <c r="AF16" s="104"/>
      <c r="AG16" s="104"/>
      <c r="AH16" s="104"/>
      <c r="AI16" s="104"/>
      <c r="AJ16" s="104"/>
    </row>
    <row r="17" spans="2:36" s="10" customFormat="1" ht="15" customHeight="1">
      <c r="B17" s="25"/>
      <c r="C17" s="26"/>
      <c r="D17" s="27"/>
      <c r="E17" s="27"/>
      <c r="F17" s="28"/>
      <c r="G17" s="27"/>
      <c r="AD17" s="48"/>
      <c r="AE17" s="48"/>
      <c r="AF17" s="104"/>
      <c r="AG17" s="104"/>
      <c r="AH17" s="104"/>
      <c r="AI17" s="104"/>
      <c r="AJ17" s="104"/>
    </row>
    <row r="18" spans="2:36" s="10" customFormat="1" ht="15" customHeight="1">
      <c r="B18" s="11" t="s">
        <v>41</v>
      </c>
      <c r="C18" s="12"/>
      <c r="D18" s="182" t="s">
        <v>52</v>
      </c>
      <c r="E18" s="183"/>
      <c r="F18" s="183"/>
      <c r="G18" s="183"/>
      <c r="H18" s="184"/>
      <c r="I18" s="182" t="s">
        <v>61</v>
      </c>
      <c r="J18" s="183"/>
      <c r="K18" s="183"/>
      <c r="L18" s="183"/>
      <c r="M18" s="184"/>
      <c r="N18" s="182" t="s">
        <v>62</v>
      </c>
      <c r="O18" s="183"/>
      <c r="P18" s="183"/>
      <c r="Q18" s="183"/>
      <c r="R18" s="184"/>
      <c r="S18" s="182" t="s">
        <v>63</v>
      </c>
      <c r="T18" s="183"/>
      <c r="U18" s="183"/>
      <c r="V18" s="183"/>
      <c r="W18" s="184"/>
      <c r="X18" s="182" t="s">
        <v>24</v>
      </c>
      <c r="Y18" s="183"/>
      <c r="Z18" s="184"/>
      <c r="AA18" s="182" t="s">
        <v>25</v>
      </c>
      <c r="AB18" s="184"/>
      <c r="AD18" s="48"/>
      <c r="AE18" s="48"/>
      <c r="AF18" s="104"/>
      <c r="AG18" s="104"/>
      <c r="AH18" s="104"/>
      <c r="AI18" s="104"/>
      <c r="AJ18" s="104"/>
    </row>
    <row r="19" spans="2:36" s="10" customFormat="1" ht="15" customHeight="1">
      <c r="B19" s="181" t="s">
        <v>338</v>
      </c>
      <c r="C19" s="169" t="s">
        <v>337</v>
      </c>
      <c r="D19" s="227"/>
      <c r="E19" s="228"/>
      <c r="F19" s="228"/>
      <c r="G19" s="228"/>
      <c r="H19" s="229"/>
      <c r="I19" s="14" t="str">
        <f>IF(I20="","",IF(I20&gt;M20,"○","×"))</f>
        <v>×</v>
      </c>
      <c r="J19" s="15">
        <v>0</v>
      </c>
      <c r="K19" s="16" t="s">
        <v>42</v>
      </c>
      <c r="L19" s="15">
        <v>15</v>
      </c>
      <c r="M19" s="9"/>
      <c r="N19" s="14" t="str">
        <f>IF(N20="","",IF(N20&gt;R20,"○","×"))</f>
        <v>×</v>
      </c>
      <c r="O19" s="15">
        <v>0</v>
      </c>
      <c r="P19" s="16" t="s">
        <v>42</v>
      </c>
      <c r="Q19" s="15">
        <v>15</v>
      </c>
      <c r="R19" s="9"/>
      <c r="S19" s="14" t="str">
        <f>IF(S20="","",IF(S20&gt;W20,"○","×"))</f>
        <v>×</v>
      </c>
      <c r="T19" s="15">
        <v>0</v>
      </c>
      <c r="U19" s="16" t="s">
        <v>43</v>
      </c>
      <c r="V19" s="15">
        <v>15</v>
      </c>
      <c r="W19" s="9"/>
      <c r="X19" s="213">
        <f>IF(I19="","",COUNTIF(I19:W19,"○"))</f>
        <v>0</v>
      </c>
      <c r="Y19" s="207" t="s">
        <v>28</v>
      </c>
      <c r="Z19" s="210">
        <f>IF(I19="","",COUNTIF(I19:W19,"×"))</f>
        <v>3</v>
      </c>
      <c r="AA19" s="213">
        <f>IF(AD20="","",RANK(AD20,AD19:AD30))</f>
        <v>4</v>
      </c>
      <c r="AB19" s="210"/>
      <c r="AD19" s="48"/>
      <c r="AE19" s="48">
        <f>IF(J19="","",IF(J19&gt;L19,1,0))</f>
        <v>0</v>
      </c>
      <c r="AF19" s="104">
        <f>IF(J19="","",IF(J19&lt;L19,1,0))</f>
        <v>1</v>
      </c>
      <c r="AG19" s="104">
        <f>IF(O19="","",IF(O19&gt;Q19,1,0))</f>
        <v>0</v>
      </c>
      <c r="AH19" s="104">
        <f>IF(O19="","",IF(O19&lt;Q19,1,0))</f>
        <v>1</v>
      </c>
      <c r="AI19" s="104">
        <f>IF(T19="","",IF(T19&gt;V19,1,0))</f>
        <v>0</v>
      </c>
      <c r="AJ19" s="104">
        <f>IF(T19="","",IF(T19&lt;V19,1,0))</f>
        <v>1</v>
      </c>
    </row>
    <row r="20" spans="2:36" s="10" customFormat="1" ht="15" customHeight="1">
      <c r="B20" s="167"/>
      <c r="C20" s="170"/>
      <c r="D20" s="230"/>
      <c r="E20" s="231"/>
      <c r="F20" s="231"/>
      <c r="G20" s="231"/>
      <c r="H20" s="232"/>
      <c r="I20" s="216">
        <f>IF(J19="","",SUM(AE19:AE21))</f>
        <v>0</v>
      </c>
      <c r="J20" s="17">
        <v>0</v>
      </c>
      <c r="K20" s="16" t="s">
        <v>30</v>
      </c>
      <c r="L20" s="17">
        <v>15</v>
      </c>
      <c r="M20" s="214">
        <f>IF(J19="","",SUM(AF19:AF21))</f>
        <v>2</v>
      </c>
      <c r="N20" s="216">
        <f>IF(O19="","",SUM(AG19:AG21))</f>
        <v>0</v>
      </c>
      <c r="O20" s="17">
        <v>0</v>
      </c>
      <c r="P20" s="16" t="s">
        <v>35</v>
      </c>
      <c r="Q20" s="17">
        <v>15</v>
      </c>
      <c r="R20" s="214">
        <f>IF(O19="","",SUM(AH19:AH21))</f>
        <v>2</v>
      </c>
      <c r="S20" s="216">
        <f>IF(T19="","",SUM(AI19:AI21))</f>
        <v>0</v>
      </c>
      <c r="T20" s="17">
        <v>0</v>
      </c>
      <c r="U20" s="16" t="s">
        <v>35</v>
      </c>
      <c r="V20" s="17">
        <v>15</v>
      </c>
      <c r="W20" s="214">
        <f>IF(T19="","",SUM(AJ19:AJ21))</f>
        <v>2</v>
      </c>
      <c r="X20" s="188"/>
      <c r="Y20" s="208"/>
      <c r="Z20" s="211"/>
      <c r="AA20" s="188"/>
      <c r="AB20" s="211"/>
      <c r="AD20" s="102">
        <f>IF(X19="","",X19*1000+(S20+I20+N20)*100+((S20+I20+N20)-(W20+M20+R20))*10+((SUM(T19:T21)+SUM(J19:J21)+SUM(O19:O21))-(SUM(V19:V21)+SUM(L19:L21)+SUM(Q19:Q21))))</f>
        <v>-150</v>
      </c>
      <c r="AE20" s="48">
        <f>IF(J20="","",IF(J20&gt;L20,1,0))</f>
        <v>0</v>
      </c>
      <c r="AF20" s="104">
        <f>IF(J20="","",IF(J20&lt;L20,1,0))</f>
        <v>1</v>
      </c>
      <c r="AG20" s="104">
        <f>IF(O20="","",IF(O20&gt;Q20,1,0))</f>
        <v>0</v>
      </c>
      <c r="AH20" s="104">
        <f>IF(O20="","",IF(O20&lt;Q20,1,0))</f>
        <v>1</v>
      </c>
      <c r="AI20" s="104">
        <f>IF(T20="","",IF(T20&gt;V20,1,0))</f>
        <v>0</v>
      </c>
      <c r="AJ20" s="104">
        <f>IF(T20="","",IF(T20&lt;V20,1,0))</f>
        <v>1</v>
      </c>
    </row>
    <row r="21" spans="2:36" s="10" customFormat="1" ht="15" customHeight="1">
      <c r="B21" s="168"/>
      <c r="C21" s="171"/>
      <c r="D21" s="233"/>
      <c r="E21" s="234"/>
      <c r="F21" s="234"/>
      <c r="G21" s="234"/>
      <c r="H21" s="235"/>
      <c r="I21" s="217"/>
      <c r="J21" s="19"/>
      <c r="K21" s="16" t="s">
        <v>44</v>
      </c>
      <c r="L21" s="19"/>
      <c r="M21" s="215"/>
      <c r="N21" s="217"/>
      <c r="O21" s="19"/>
      <c r="P21" s="20" t="s">
        <v>44</v>
      </c>
      <c r="Q21" s="19"/>
      <c r="R21" s="215"/>
      <c r="S21" s="217"/>
      <c r="T21" s="19"/>
      <c r="U21" s="20" t="s">
        <v>44</v>
      </c>
      <c r="V21" s="19"/>
      <c r="W21" s="215"/>
      <c r="X21" s="189"/>
      <c r="Y21" s="209"/>
      <c r="Z21" s="212"/>
      <c r="AA21" s="189"/>
      <c r="AB21" s="212"/>
      <c r="AD21" s="48"/>
      <c r="AE21" s="48">
        <f>IF(J21="","",IF(J21&gt;L21,1,0))</f>
      </c>
      <c r="AF21" s="104">
        <f>IF(J21="","",IF(J21&lt;L21,1,0))</f>
      </c>
      <c r="AG21" s="104">
        <f>IF(O21="","",IF(O21&gt;Q21,1,0))</f>
      </c>
      <c r="AH21" s="104">
        <f>IF(O21="","",IF(O21&lt;Q21,1,0))</f>
      </c>
      <c r="AI21" s="104">
        <f>IF(T21="","",IF(T21&gt;V21,1,0))</f>
      </c>
      <c r="AJ21" s="104">
        <f>IF(T21="","",IF(T21&lt;V21,1,0))</f>
      </c>
    </row>
    <row r="22" spans="2:36" s="10" customFormat="1" ht="15" customHeight="1">
      <c r="B22" s="190" t="s">
        <v>47</v>
      </c>
      <c r="C22" s="187" t="s">
        <v>58</v>
      </c>
      <c r="D22" s="29" t="str">
        <f>IF(D23="","",IF(D23&gt;H23,"○","×"))</f>
        <v>○</v>
      </c>
      <c r="E22" s="23">
        <f>IF(L19="","",L19)</f>
        <v>15</v>
      </c>
      <c r="F22" s="16" t="s">
        <v>45</v>
      </c>
      <c r="G22" s="23">
        <f>IF(J19="","",J19)</f>
        <v>0</v>
      </c>
      <c r="H22" s="18"/>
      <c r="I22" s="227"/>
      <c r="J22" s="228"/>
      <c r="K22" s="228"/>
      <c r="L22" s="228"/>
      <c r="M22" s="229"/>
      <c r="N22" s="29" t="str">
        <f>IF(N23="","",IF(N23&gt;R23,"○","×"))</f>
        <v>○</v>
      </c>
      <c r="O22" s="17">
        <v>15</v>
      </c>
      <c r="P22" s="16" t="s">
        <v>30</v>
      </c>
      <c r="Q22" s="17">
        <v>10</v>
      </c>
      <c r="R22" s="18"/>
      <c r="S22" s="29" t="str">
        <f>IF(S23="","",IF(S23&gt;W23,"○","×"))</f>
        <v>×</v>
      </c>
      <c r="T22" s="17">
        <v>9</v>
      </c>
      <c r="U22" s="16" t="s">
        <v>30</v>
      </c>
      <c r="V22" s="17">
        <v>15</v>
      </c>
      <c r="W22" s="18"/>
      <c r="X22" s="213">
        <f>IF(D22="","",COUNTIF(D22:W24,"○"))</f>
        <v>2</v>
      </c>
      <c r="Y22" s="207" t="s">
        <v>28</v>
      </c>
      <c r="Z22" s="210">
        <f>IF(D22="","",COUNTIF(D22:W24,"×"))</f>
        <v>1</v>
      </c>
      <c r="AA22" s="213">
        <f>IF(AD23="","",RANK(AD23,AD19:AD30))</f>
        <v>2</v>
      </c>
      <c r="AB22" s="210"/>
      <c r="AD22" s="48"/>
      <c r="AE22" s="48">
        <f>IF(O22="","",IF(O22&gt;Q22,1,0))</f>
        <v>1</v>
      </c>
      <c r="AF22" s="104">
        <f>IF(O22="","",IF(O22&lt;Q22,1,0))</f>
        <v>0</v>
      </c>
      <c r="AG22" s="104">
        <f>IF(T22="","",IF(T22&gt;V22,1,0))</f>
        <v>0</v>
      </c>
      <c r="AH22" s="104">
        <f>IF(T22="","",IF(T22&lt;V22,1,0))</f>
        <v>1</v>
      </c>
      <c r="AI22" s="104"/>
      <c r="AJ22" s="104"/>
    </row>
    <row r="23" spans="2:36" s="10" customFormat="1" ht="15" customHeight="1">
      <c r="B23" s="185"/>
      <c r="C23" s="188"/>
      <c r="D23" s="163">
        <f>IF(M20="","",M20)</f>
        <v>2</v>
      </c>
      <c r="E23" s="23">
        <f>IF(L20="","",L20)</f>
        <v>15</v>
      </c>
      <c r="F23" s="16" t="s">
        <v>26</v>
      </c>
      <c r="G23" s="23">
        <f>IF(J20="","",J20)</f>
        <v>0</v>
      </c>
      <c r="H23" s="214">
        <f>IF(I20="","",I20)</f>
        <v>0</v>
      </c>
      <c r="I23" s="230"/>
      <c r="J23" s="231"/>
      <c r="K23" s="231"/>
      <c r="L23" s="231"/>
      <c r="M23" s="232"/>
      <c r="N23" s="216">
        <f>IF(O22="","",SUM(AE22:AE24))</f>
        <v>2</v>
      </c>
      <c r="O23" s="17">
        <v>15</v>
      </c>
      <c r="P23" s="16" t="s">
        <v>26</v>
      </c>
      <c r="Q23" s="17">
        <v>9</v>
      </c>
      <c r="R23" s="214">
        <f>IF(O22="","",SUM(AF22:AF24))</f>
        <v>0</v>
      </c>
      <c r="S23" s="216">
        <f>IF(T22="","",SUM(AG22:AG24))</f>
        <v>0</v>
      </c>
      <c r="T23" s="17">
        <v>10</v>
      </c>
      <c r="U23" s="16" t="s">
        <v>42</v>
      </c>
      <c r="V23" s="17">
        <v>15</v>
      </c>
      <c r="W23" s="214">
        <f>IF(T22="","",SUM(AH22:AH24))</f>
        <v>2</v>
      </c>
      <c r="X23" s="188"/>
      <c r="Y23" s="208"/>
      <c r="Z23" s="211"/>
      <c r="AA23" s="188"/>
      <c r="AB23" s="211"/>
      <c r="AD23" s="102">
        <f>IF(X22="","",X22*1000+(D23+S23+N23)*100+((D23+S23+N23)-(H23+W23+R23))*10+((SUM(E22:E24)+SUM(T22:T24)+SUM(O22:O24))-(SUM(G22:G24)+SUM(V22:V24)+SUM(Q22:Q24))))</f>
        <v>2450</v>
      </c>
      <c r="AE23" s="48">
        <f>IF(O23="","",IF(O23&gt;Q23,1,0))</f>
        <v>1</v>
      </c>
      <c r="AF23" s="104">
        <f>IF(O23="","",IF(O23&lt;Q23,1,0))</f>
        <v>0</v>
      </c>
      <c r="AG23" s="104">
        <f>IF(T23="","",IF(T23&gt;V23,1,0))</f>
        <v>0</v>
      </c>
      <c r="AH23" s="104">
        <f>IF(T23="","",IF(T23&lt;V23,1,0))</f>
        <v>1</v>
      </c>
      <c r="AI23" s="104"/>
      <c r="AJ23" s="104"/>
    </row>
    <row r="24" spans="2:36" s="10" customFormat="1" ht="15" customHeight="1">
      <c r="B24" s="186"/>
      <c r="C24" s="189"/>
      <c r="D24" s="164"/>
      <c r="E24" s="24">
        <f>IF(L21="","",L21)</f>
      </c>
      <c r="F24" s="20" t="s">
        <v>42</v>
      </c>
      <c r="G24" s="24">
        <f>IF(J21="","",J21)</f>
      </c>
      <c r="H24" s="215"/>
      <c r="I24" s="233"/>
      <c r="J24" s="234"/>
      <c r="K24" s="234"/>
      <c r="L24" s="234"/>
      <c r="M24" s="235"/>
      <c r="N24" s="217"/>
      <c r="O24" s="19"/>
      <c r="P24" s="16" t="s">
        <v>42</v>
      </c>
      <c r="Q24" s="19"/>
      <c r="R24" s="215"/>
      <c r="S24" s="217"/>
      <c r="T24" s="19"/>
      <c r="U24" s="16" t="s">
        <v>42</v>
      </c>
      <c r="V24" s="19"/>
      <c r="W24" s="215"/>
      <c r="X24" s="189"/>
      <c r="Y24" s="209"/>
      <c r="Z24" s="212"/>
      <c r="AA24" s="189"/>
      <c r="AB24" s="212"/>
      <c r="AD24" s="48"/>
      <c r="AE24" s="48">
        <f>IF(O24="","",IF(O24&gt;Q24,1,0))</f>
      </c>
      <c r="AF24" s="104">
        <f>IF(O24="","",IF(O24&lt;Q24,1,0))</f>
      </c>
      <c r="AG24" s="104">
        <f>IF(T24="","",IF(T24&gt;V24,1,0))</f>
      </c>
      <c r="AH24" s="104">
        <f>IF(T24="","",IF(T24&lt;V24,1,0))</f>
      </c>
      <c r="AI24" s="104"/>
      <c r="AJ24" s="104"/>
    </row>
    <row r="25" spans="2:36" s="10" customFormat="1" ht="15" customHeight="1">
      <c r="B25" s="190" t="s">
        <v>47</v>
      </c>
      <c r="C25" s="187" t="s">
        <v>59</v>
      </c>
      <c r="D25" s="29" t="str">
        <f>IF(D26="","",IF(D26&gt;H26,"○","×"))</f>
        <v>○</v>
      </c>
      <c r="E25" s="23">
        <f>IF(Q19="","",Q19)</f>
        <v>15</v>
      </c>
      <c r="F25" s="16" t="s">
        <v>42</v>
      </c>
      <c r="G25" s="23">
        <f>IF(O19="","",O19)</f>
        <v>0</v>
      </c>
      <c r="H25" s="18"/>
      <c r="I25" s="29" t="str">
        <f>IF(I26="","",IF(I26&gt;M26,"○","×"))</f>
        <v>×</v>
      </c>
      <c r="J25" s="17">
        <f>IF(Q22="","",Q22)</f>
        <v>10</v>
      </c>
      <c r="K25" s="16" t="s">
        <v>42</v>
      </c>
      <c r="L25" s="17">
        <f>IF(O22="","",O22)</f>
        <v>15</v>
      </c>
      <c r="M25" s="18"/>
      <c r="N25" s="227"/>
      <c r="O25" s="228"/>
      <c r="P25" s="228"/>
      <c r="Q25" s="228"/>
      <c r="R25" s="229"/>
      <c r="S25" s="29" t="str">
        <f>IF(S26="","",IF(S26&gt;W26,"○","×"))</f>
        <v>×</v>
      </c>
      <c r="T25" s="17">
        <v>6</v>
      </c>
      <c r="U25" s="22" t="s">
        <v>30</v>
      </c>
      <c r="V25" s="17">
        <v>15</v>
      </c>
      <c r="W25" s="18"/>
      <c r="X25" s="213">
        <f>IF(D25="","",COUNTIF(D25:W27,"○"))</f>
        <v>1</v>
      </c>
      <c r="Y25" s="207" t="s">
        <v>28</v>
      </c>
      <c r="Z25" s="210">
        <f>IF(D25="","",COUNTIF(D25:W27,"×"))</f>
        <v>2</v>
      </c>
      <c r="AA25" s="213">
        <f>IF(AD26="","",RANK(AD26,AD19:AD30))</f>
        <v>3</v>
      </c>
      <c r="AB25" s="210"/>
      <c r="AD25" s="48"/>
      <c r="AE25" s="48">
        <f>IF(T25="","",IF(T25&gt;V25,1,0))</f>
        <v>0</v>
      </c>
      <c r="AF25" s="104">
        <f>IF(T25="","",IF(T25&lt;V25,1,0))</f>
        <v>1</v>
      </c>
      <c r="AG25" s="104"/>
      <c r="AH25" s="104"/>
      <c r="AI25" s="104"/>
      <c r="AJ25" s="104"/>
    </row>
    <row r="26" spans="2:36" s="10" customFormat="1" ht="15" customHeight="1">
      <c r="B26" s="185"/>
      <c r="C26" s="188"/>
      <c r="D26" s="163">
        <f>IF(R20="","",R20)</f>
        <v>2</v>
      </c>
      <c r="E26" s="23">
        <f>IF(Q20="","",Q20)</f>
        <v>15</v>
      </c>
      <c r="F26" s="16" t="s">
        <v>30</v>
      </c>
      <c r="G26" s="23">
        <f>IF(O20="","",O20)</f>
        <v>0</v>
      </c>
      <c r="H26" s="214">
        <f>IF(N20="","",N20)</f>
        <v>0</v>
      </c>
      <c r="I26" s="216">
        <f>IF(R23="","",R23)</f>
        <v>0</v>
      </c>
      <c r="J26" s="17">
        <f>IF(Q23="","",Q23)</f>
        <v>9</v>
      </c>
      <c r="K26" s="16" t="s">
        <v>42</v>
      </c>
      <c r="L26" s="17">
        <f>IF(O23="","",O23)</f>
        <v>15</v>
      </c>
      <c r="M26" s="214">
        <f>IF(N23="","",N23)</f>
        <v>2</v>
      </c>
      <c r="N26" s="230"/>
      <c r="O26" s="231"/>
      <c r="P26" s="231"/>
      <c r="Q26" s="231"/>
      <c r="R26" s="232"/>
      <c r="S26" s="216">
        <f>IF(T25="","",SUM(AE25:AE27))</f>
        <v>0</v>
      </c>
      <c r="T26" s="17">
        <v>13</v>
      </c>
      <c r="U26" s="16" t="s">
        <v>42</v>
      </c>
      <c r="V26" s="17">
        <v>15</v>
      </c>
      <c r="W26" s="214">
        <f>IF(T25="","",SUM(AF25:AF27))</f>
        <v>2</v>
      </c>
      <c r="X26" s="188"/>
      <c r="Y26" s="208"/>
      <c r="Z26" s="211"/>
      <c r="AA26" s="188"/>
      <c r="AB26" s="211"/>
      <c r="AD26" s="102">
        <f>IF(X25="","",X25*1000+(D26+I26+S26)*100+((D26+I26+S26)-(H26+M26+W26))*10+((SUM(E25:E27)+SUM(J25:J27)+SUM(T25:T27))-(SUM(G25:G27)+SUM(L25:L27)+SUM(V25:V27))))</f>
        <v>1188</v>
      </c>
      <c r="AE26" s="48">
        <f>IF(T26="","",IF(T26&gt;V26,1,0))</f>
        <v>0</v>
      </c>
      <c r="AF26" s="104">
        <f>IF(T26="","",IF(T26&lt;V26,1,0))</f>
        <v>1</v>
      </c>
      <c r="AG26" s="104"/>
      <c r="AH26" s="104"/>
      <c r="AI26" s="104"/>
      <c r="AJ26" s="104"/>
    </row>
    <row r="27" spans="2:36" s="10" customFormat="1" ht="15" customHeight="1">
      <c r="B27" s="186"/>
      <c r="C27" s="189"/>
      <c r="D27" s="164"/>
      <c r="E27" s="23">
        <f>IF(Q21="","",Q21)</f>
      </c>
      <c r="F27" s="16" t="s">
        <v>33</v>
      </c>
      <c r="G27" s="24">
        <f>IF(O21="","",O21)</f>
      </c>
      <c r="H27" s="215"/>
      <c r="I27" s="217"/>
      <c r="J27" s="17">
        <f>IF(Q24="","",Q24)</f>
      </c>
      <c r="K27" s="16" t="s">
        <v>33</v>
      </c>
      <c r="L27" s="17">
        <f>IF(O24="","",O24)</f>
      </c>
      <c r="M27" s="215"/>
      <c r="N27" s="233"/>
      <c r="O27" s="234"/>
      <c r="P27" s="234"/>
      <c r="Q27" s="234"/>
      <c r="R27" s="235"/>
      <c r="S27" s="217"/>
      <c r="T27" s="19"/>
      <c r="U27" s="16" t="s">
        <v>33</v>
      </c>
      <c r="V27" s="19"/>
      <c r="W27" s="215"/>
      <c r="X27" s="189"/>
      <c r="Y27" s="209"/>
      <c r="Z27" s="212"/>
      <c r="AA27" s="189"/>
      <c r="AB27" s="212"/>
      <c r="AD27" s="48"/>
      <c r="AE27" s="48">
        <f>IF(T27="","",IF(T27&gt;V27,1,0))</f>
      </c>
      <c r="AF27" s="104">
        <f>IF(T27="","",IF(T27&lt;V27,1,0))</f>
      </c>
      <c r="AG27" s="104"/>
      <c r="AH27" s="104"/>
      <c r="AI27" s="104"/>
      <c r="AJ27" s="104"/>
    </row>
    <row r="28" spans="2:36" s="10" customFormat="1" ht="15" customHeight="1">
      <c r="B28" s="190" t="s">
        <v>57</v>
      </c>
      <c r="C28" s="187" t="s">
        <v>60</v>
      </c>
      <c r="D28" s="29" t="str">
        <f>IF(D29="","",IF(D29&gt;H29,"○","×"))</f>
        <v>○</v>
      </c>
      <c r="E28" s="21">
        <f>IF(V19="","",V19)</f>
        <v>15</v>
      </c>
      <c r="F28" s="22" t="s">
        <v>42</v>
      </c>
      <c r="G28" s="23">
        <f>IF(T19="","",T19)</f>
        <v>0</v>
      </c>
      <c r="H28" s="18"/>
      <c r="I28" s="29" t="str">
        <f>IF(I29="","",IF(I29&gt;M29,"○","×"))</f>
        <v>○</v>
      </c>
      <c r="J28" s="15">
        <f>IF(V22="","",V22)</f>
        <v>15</v>
      </c>
      <c r="K28" s="22" t="s">
        <v>42</v>
      </c>
      <c r="L28" s="15">
        <f>IF(T22="","",T22)</f>
        <v>9</v>
      </c>
      <c r="M28" s="18"/>
      <c r="N28" s="29" t="str">
        <f>IF(N29="","",IF(N29&gt;R29,"○","×"))</f>
        <v>○</v>
      </c>
      <c r="O28" s="17">
        <f>IF(V25="","",V25)</f>
        <v>15</v>
      </c>
      <c r="P28" s="16" t="s">
        <v>42</v>
      </c>
      <c r="Q28" s="17">
        <f>IF(T25="","",T25)</f>
        <v>6</v>
      </c>
      <c r="R28" s="18"/>
      <c r="S28" s="227"/>
      <c r="T28" s="228"/>
      <c r="U28" s="228"/>
      <c r="V28" s="228"/>
      <c r="W28" s="229"/>
      <c r="X28" s="213">
        <f>IF(D28="","",COUNTIF(D28:R28,"○"))</f>
        <v>3</v>
      </c>
      <c r="Y28" s="207" t="s">
        <v>28</v>
      </c>
      <c r="Z28" s="210">
        <f>IF(D28="","",COUNTIF(D28:R28,"×"))</f>
        <v>0</v>
      </c>
      <c r="AA28" s="213">
        <f>IF(AD29="","",RANK(AD29,AD19:AD30))</f>
        <v>1</v>
      </c>
      <c r="AB28" s="210"/>
      <c r="AD28" s="48"/>
      <c r="AE28" s="48"/>
      <c r="AF28" s="104"/>
      <c r="AG28" s="104"/>
      <c r="AH28" s="104"/>
      <c r="AI28" s="104"/>
      <c r="AJ28" s="104"/>
    </row>
    <row r="29" spans="2:36" s="10" customFormat="1" ht="15" customHeight="1">
      <c r="B29" s="185"/>
      <c r="C29" s="188"/>
      <c r="D29" s="163">
        <f>IF(W20="","",W20)</f>
        <v>2</v>
      </c>
      <c r="E29" s="23">
        <f>IF(V20="","",V20)</f>
        <v>15</v>
      </c>
      <c r="F29" s="16" t="s">
        <v>42</v>
      </c>
      <c r="G29" s="23">
        <f>IF(T20="","",T20)</f>
        <v>0</v>
      </c>
      <c r="H29" s="214">
        <f>IF(S20="","",S20)</f>
        <v>0</v>
      </c>
      <c r="I29" s="216">
        <f>IF(W23="","",W23)</f>
        <v>2</v>
      </c>
      <c r="J29" s="17">
        <f>IF(V23="","",V23)</f>
        <v>15</v>
      </c>
      <c r="K29" s="16" t="s">
        <v>42</v>
      </c>
      <c r="L29" s="17">
        <f>IF(T23="","",T23)</f>
        <v>10</v>
      </c>
      <c r="M29" s="214">
        <f>IF(S23="","",S23)</f>
        <v>0</v>
      </c>
      <c r="N29" s="216">
        <f>IF(W26="","",W26)</f>
        <v>2</v>
      </c>
      <c r="O29" s="17">
        <f>IF(V26="","",V26)</f>
        <v>15</v>
      </c>
      <c r="P29" s="16" t="s">
        <v>42</v>
      </c>
      <c r="Q29" s="17">
        <f>IF(T26="","",T26)</f>
        <v>13</v>
      </c>
      <c r="R29" s="214">
        <f>IF(S26="","",S26)</f>
        <v>0</v>
      </c>
      <c r="S29" s="230"/>
      <c r="T29" s="231"/>
      <c r="U29" s="231"/>
      <c r="V29" s="231"/>
      <c r="W29" s="232"/>
      <c r="X29" s="188"/>
      <c r="Y29" s="208"/>
      <c r="Z29" s="211"/>
      <c r="AA29" s="188"/>
      <c r="AB29" s="211"/>
      <c r="AD29" s="102">
        <f>IF(X28="","",X28*1000+(D29+I29+N29)*100+((D29+I29+N29)-(H29+M29+R29))*10+((SUM(E28:E30)+SUM(J28:J30)+SUM(O28:O30))-(SUM(G28:G30)+SUM(L28:L30)+SUM(Q28:Q30))))</f>
        <v>3712</v>
      </c>
      <c r="AE29" s="48"/>
      <c r="AF29" s="104"/>
      <c r="AG29" s="104"/>
      <c r="AH29" s="104"/>
      <c r="AI29" s="104"/>
      <c r="AJ29" s="104"/>
    </row>
    <row r="30" spans="2:36" s="10" customFormat="1" ht="15" customHeight="1">
      <c r="B30" s="186"/>
      <c r="C30" s="189"/>
      <c r="D30" s="164"/>
      <c r="E30" s="23">
        <f>IF(V21="","",V21)</f>
      </c>
      <c r="F30" s="16" t="s">
        <v>42</v>
      </c>
      <c r="G30" s="24">
        <f>IF(T21="","",T21)</f>
      </c>
      <c r="H30" s="215"/>
      <c r="I30" s="217"/>
      <c r="J30" s="19">
        <f>IF(V24="","",V24)</f>
      </c>
      <c r="K30" s="16" t="s">
        <v>42</v>
      </c>
      <c r="L30" s="19">
        <f>IF(T24="","",T24)</f>
      </c>
      <c r="M30" s="215"/>
      <c r="N30" s="217"/>
      <c r="O30" s="19">
        <f>IF(V27="","",V27)</f>
      </c>
      <c r="P30" s="16" t="s">
        <v>42</v>
      </c>
      <c r="Q30" s="19">
        <f>IF(T27="","",T27)</f>
      </c>
      <c r="R30" s="215"/>
      <c r="S30" s="233"/>
      <c r="T30" s="234"/>
      <c r="U30" s="234"/>
      <c r="V30" s="234"/>
      <c r="W30" s="235"/>
      <c r="X30" s="189"/>
      <c r="Y30" s="209"/>
      <c r="Z30" s="212"/>
      <c r="AA30" s="189"/>
      <c r="AB30" s="212"/>
      <c r="AD30" s="48"/>
      <c r="AE30" s="48"/>
      <c r="AF30" s="104"/>
      <c r="AG30" s="104"/>
      <c r="AH30" s="104"/>
      <c r="AI30" s="104"/>
      <c r="AJ30" s="104"/>
    </row>
    <row r="31" spans="2:36" s="30" customFormat="1" ht="15" customHeight="1">
      <c r="B31" s="31"/>
      <c r="C31" s="31"/>
      <c r="E31" s="32"/>
      <c r="F31" s="32"/>
      <c r="J31" s="32"/>
      <c r="K31" s="32"/>
      <c r="L31" s="32"/>
      <c r="P31" s="32"/>
      <c r="AD31" s="48"/>
      <c r="AE31" s="48"/>
      <c r="AF31" s="104"/>
      <c r="AG31" s="104"/>
      <c r="AH31" s="104"/>
      <c r="AI31" s="104"/>
      <c r="AJ31" s="104"/>
    </row>
    <row r="32" spans="30:36" ht="13.5">
      <c r="AD32" s="100"/>
      <c r="AE32" s="100"/>
      <c r="AF32" s="105"/>
      <c r="AG32" s="105"/>
      <c r="AH32" s="105"/>
      <c r="AI32" s="105"/>
      <c r="AJ32" s="105"/>
    </row>
    <row r="33" spans="30:36" ht="13.5">
      <c r="AD33" s="100"/>
      <c r="AE33" s="100"/>
      <c r="AF33" s="105"/>
      <c r="AG33" s="105"/>
      <c r="AH33" s="105"/>
      <c r="AI33" s="105"/>
      <c r="AJ33" s="105"/>
    </row>
    <row r="34" spans="2:36" ht="13.5">
      <c r="B34" t="s">
        <v>64</v>
      </c>
      <c r="N34" t="s">
        <v>65</v>
      </c>
      <c r="AD34" s="100"/>
      <c r="AE34" s="100"/>
      <c r="AF34" s="105"/>
      <c r="AG34" s="105"/>
      <c r="AH34" s="105"/>
      <c r="AI34" s="105"/>
      <c r="AJ34" s="105"/>
    </row>
    <row r="35" spans="2:36" ht="14.25" thickBot="1">
      <c r="B35" s="117" t="str">
        <f>INDEX(B5:B16,MATCH(1,AA5:AA16,0),1)</f>
        <v>(大生院)</v>
      </c>
      <c r="C35" s="84" t="str">
        <f>INDEX(C5:C16,MATCH(1,AA5:AA16,0),1)</f>
        <v>藤代　咲空
倉本　実歩</v>
      </c>
      <c r="D35" s="67"/>
      <c r="E35" s="67"/>
      <c r="F35" s="67"/>
      <c r="G35" s="67"/>
      <c r="H35" s="67"/>
      <c r="I35" s="68"/>
      <c r="J35" s="5"/>
      <c r="K35" s="5"/>
      <c r="L35" s="5"/>
      <c r="M35" s="5"/>
      <c r="N35" s="84" t="str">
        <f>INDEX(C19:C30,MATCH(1,AA19:AA30,0),1)</f>
        <v>渡辺　昊翔
樋口　　悟</v>
      </c>
      <c r="O35" s="84"/>
      <c r="P35" s="84"/>
      <c r="Q35" s="84"/>
      <c r="R35" s="84"/>
      <c r="S35" s="83" t="str">
        <f>INDEX(B19:B30,MATCH(1,AA19:AA30,0),1)</f>
        <v>(惣　開)</v>
      </c>
      <c r="T35" s="83"/>
      <c r="U35" s="83"/>
      <c r="V35" s="83"/>
      <c r="AD35" s="100"/>
      <c r="AE35" s="100"/>
      <c r="AF35" s="105"/>
      <c r="AG35" s="105"/>
      <c r="AH35" s="105"/>
      <c r="AI35" s="105"/>
      <c r="AJ35" s="105"/>
    </row>
    <row r="36" spans="2:36" ht="13.5">
      <c r="B36" s="117"/>
      <c r="C36" s="84"/>
      <c r="H36" s="236" t="s">
        <v>328</v>
      </c>
      <c r="I36" s="237"/>
      <c r="N36" s="84"/>
      <c r="O36" s="84"/>
      <c r="P36" s="84"/>
      <c r="Q36" s="84"/>
      <c r="R36" s="84"/>
      <c r="S36" s="83"/>
      <c r="T36" s="83"/>
      <c r="U36" s="83"/>
      <c r="V36" s="83"/>
      <c r="AD36" s="100"/>
      <c r="AE36" s="100"/>
      <c r="AF36" s="105"/>
      <c r="AG36" s="105"/>
      <c r="AH36" s="105"/>
      <c r="AI36" s="105"/>
      <c r="AJ36" s="105"/>
    </row>
    <row r="37" spans="8:36" ht="13.5">
      <c r="H37" s="121"/>
      <c r="I37" s="121"/>
      <c r="AD37" s="100"/>
      <c r="AE37" s="100"/>
      <c r="AF37" s="105"/>
      <c r="AG37" s="105"/>
      <c r="AH37" s="105"/>
      <c r="AI37" s="105"/>
      <c r="AJ37" s="105"/>
    </row>
    <row r="38" spans="8:36" ht="13.5">
      <c r="H38" s="121"/>
      <c r="I38" s="121"/>
      <c r="AD38" s="100"/>
      <c r="AE38" s="100"/>
      <c r="AF38" s="105"/>
      <c r="AG38" s="105"/>
      <c r="AH38" s="105"/>
      <c r="AI38" s="105"/>
      <c r="AJ38" s="105"/>
    </row>
    <row r="39" spans="30:36" ht="13.5">
      <c r="AD39" s="100"/>
      <c r="AE39" s="100"/>
      <c r="AF39" s="105"/>
      <c r="AG39" s="105"/>
      <c r="AH39" s="105"/>
      <c r="AI39" s="105"/>
      <c r="AJ39" s="105"/>
    </row>
    <row r="40" spans="30:36" ht="13.5">
      <c r="AD40" s="100"/>
      <c r="AE40" s="100"/>
      <c r="AF40" s="105"/>
      <c r="AG40" s="105"/>
      <c r="AH40" s="105"/>
      <c r="AI40" s="105"/>
      <c r="AJ40" s="105"/>
    </row>
    <row r="41" spans="2:36" s="3" customFormat="1" ht="21">
      <c r="B41" s="155" t="s">
        <v>8</v>
      </c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AD41" s="103"/>
      <c r="AE41" s="103"/>
      <c r="AF41" s="106"/>
      <c r="AG41" s="106"/>
      <c r="AH41" s="106"/>
      <c r="AI41" s="106"/>
      <c r="AJ41" s="106"/>
    </row>
    <row r="42" spans="30:36" ht="13.5">
      <c r="AD42" s="100"/>
      <c r="AE42" s="100"/>
      <c r="AF42" s="105"/>
      <c r="AG42" s="105"/>
      <c r="AH42" s="105"/>
      <c r="AI42" s="105"/>
      <c r="AJ42" s="105"/>
    </row>
    <row r="43" spans="2:36" s="10" customFormat="1" ht="15" customHeight="1">
      <c r="B43" s="34" t="s">
        <v>66</v>
      </c>
      <c r="C43" s="12"/>
      <c r="D43" s="182" t="s">
        <v>97</v>
      </c>
      <c r="E43" s="183"/>
      <c r="F43" s="183"/>
      <c r="G43" s="183"/>
      <c r="H43" s="184"/>
      <c r="I43" s="182" t="s">
        <v>98</v>
      </c>
      <c r="J43" s="183"/>
      <c r="K43" s="183"/>
      <c r="L43" s="183"/>
      <c r="M43" s="184"/>
      <c r="N43" s="182" t="s">
        <v>99</v>
      </c>
      <c r="O43" s="183"/>
      <c r="P43" s="183"/>
      <c r="Q43" s="183"/>
      <c r="R43" s="184"/>
      <c r="S43" s="182" t="s">
        <v>100</v>
      </c>
      <c r="T43" s="183"/>
      <c r="U43" s="183"/>
      <c r="V43" s="183"/>
      <c r="W43" s="184"/>
      <c r="X43" s="182" t="s">
        <v>24</v>
      </c>
      <c r="Y43" s="183"/>
      <c r="Z43" s="184"/>
      <c r="AA43" s="182" t="s">
        <v>25</v>
      </c>
      <c r="AB43" s="184"/>
      <c r="AD43" s="48"/>
      <c r="AE43" s="48"/>
      <c r="AF43" s="104"/>
      <c r="AG43" s="104"/>
      <c r="AH43" s="104"/>
      <c r="AI43" s="104"/>
      <c r="AJ43" s="104"/>
    </row>
    <row r="44" spans="2:36" s="10" customFormat="1" ht="15" customHeight="1">
      <c r="B44" s="190" t="s">
        <v>47</v>
      </c>
      <c r="C44" s="187" t="s">
        <v>93</v>
      </c>
      <c r="D44" s="227"/>
      <c r="E44" s="228"/>
      <c r="F44" s="228"/>
      <c r="G44" s="228"/>
      <c r="H44" s="229"/>
      <c r="I44" s="14" t="str">
        <f>IF(I45="","",IF(I45&gt;M45,"○","×"))</f>
        <v>○</v>
      </c>
      <c r="J44" s="15">
        <v>15</v>
      </c>
      <c r="K44" s="16" t="s">
        <v>33</v>
      </c>
      <c r="L44" s="15">
        <v>11</v>
      </c>
      <c r="M44" s="9"/>
      <c r="N44" s="14" t="str">
        <f>IF(N45="","",IF(N45&gt;R45,"○","×"))</f>
        <v>×</v>
      </c>
      <c r="O44" s="15">
        <v>13</v>
      </c>
      <c r="P44" s="16" t="s">
        <v>33</v>
      </c>
      <c r="Q44" s="15">
        <v>15</v>
      </c>
      <c r="R44" s="9"/>
      <c r="S44" s="14" t="str">
        <f>IF(S45="","",IF(S45&gt;W45,"○","×"))</f>
        <v>○</v>
      </c>
      <c r="T44" s="15">
        <v>13</v>
      </c>
      <c r="U44" s="16" t="s">
        <v>67</v>
      </c>
      <c r="V44" s="15">
        <v>15</v>
      </c>
      <c r="W44" s="9"/>
      <c r="X44" s="213">
        <f>IF(I44="","",COUNTIF(I44:W44,"○"))</f>
        <v>2</v>
      </c>
      <c r="Y44" s="207" t="s">
        <v>28</v>
      </c>
      <c r="Z44" s="210">
        <f>IF(I44="","",COUNTIF(I44:W44,"×"))</f>
        <v>1</v>
      </c>
      <c r="AA44" s="213">
        <f>IF(AD45="","",RANK(AD45,AD44:AD55))</f>
        <v>2</v>
      </c>
      <c r="AB44" s="210"/>
      <c r="AD44" s="48"/>
      <c r="AE44" s="48">
        <f>IF(J44="","",IF(J44&gt;L44,1,0))</f>
        <v>1</v>
      </c>
      <c r="AF44" s="104">
        <f>IF(J44="","",IF(J44&lt;L44,1,0))</f>
        <v>0</v>
      </c>
      <c r="AG44" s="104">
        <f>IF(O44="","",IF(O44&gt;Q44,1,0))</f>
        <v>0</v>
      </c>
      <c r="AH44" s="104">
        <f>IF(O44="","",IF(O44&lt;Q44,1,0))</f>
        <v>1</v>
      </c>
      <c r="AI44" s="104">
        <f>IF(T44="","",IF(T44&gt;V44,1,0))</f>
        <v>0</v>
      </c>
      <c r="AJ44" s="104">
        <f>IF(T44="","",IF(T44&lt;V44,1,0))</f>
        <v>1</v>
      </c>
    </row>
    <row r="45" spans="2:36" s="10" customFormat="1" ht="15" customHeight="1">
      <c r="B45" s="185"/>
      <c r="C45" s="188"/>
      <c r="D45" s="230"/>
      <c r="E45" s="231"/>
      <c r="F45" s="231"/>
      <c r="G45" s="231"/>
      <c r="H45" s="232"/>
      <c r="I45" s="216">
        <f>IF(J44="","",SUM(AE44:AE46))</f>
        <v>2</v>
      </c>
      <c r="J45" s="17">
        <v>17</v>
      </c>
      <c r="K45" s="16" t="s">
        <v>68</v>
      </c>
      <c r="L45" s="17">
        <v>15</v>
      </c>
      <c r="M45" s="214">
        <f>IF(J44="","",SUM(AF44:AF46))</f>
        <v>0</v>
      </c>
      <c r="N45" s="216">
        <f>IF(O44="","",SUM(AG44:AG46))</f>
        <v>1</v>
      </c>
      <c r="O45" s="17">
        <v>15</v>
      </c>
      <c r="P45" s="16" t="s">
        <v>33</v>
      </c>
      <c r="Q45" s="17">
        <v>11</v>
      </c>
      <c r="R45" s="214">
        <f>IF(O44="","",SUM(AH44:AH46))</f>
        <v>2</v>
      </c>
      <c r="S45" s="216">
        <f>IF(T44="","",SUM(AI44:AI46))</f>
        <v>2</v>
      </c>
      <c r="T45" s="17">
        <v>16</v>
      </c>
      <c r="U45" s="16" t="s">
        <v>33</v>
      </c>
      <c r="V45" s="17">
        <v>14</v>
      </c>
      <c r="W45" s="214">
        <f>IF(T44="","",SUM(AJ44:AJ46))</f>
        <v>1</v>
      </c>
      <c r="X45" s="188"/>
      <c r="Y45" s="208"/>
      <c r="Z45" s="211"/>
      <c r="AA45" s="188"/>
      <c r="AB45" s="211"/>
      <c r="AD45" s="102">
        <f>IF(X44="","",X44*1000+(S45+I45+N45)*100+((S45+I45+N45)-(W45+M45+R45))*10+((SUM(T44:T46)+SUM(J44:J46)+SUM(O44:O46))-(SUM(V44:V46)+SUM(L44:L46)+SUM(Q44:Q46))))</f>
        <v>2523</v>
      </c>
      <c r="AE45" s="48">
        <f>IF(J45="","",IF(J45&gt;L45,1,0))</f>
        <v>1</v>
      </c>
      <c r="AF45" s="104">
        <f>IF(J45="","",IF(J45&lt;L45,1,0))</f>
        <v>0</v>
      </c>
      <c r="AG45" s="104">
        <f>IF(O45="","",IF(O45&gt;Q45,1,0))</f>
        <v>1</v>
      </c>
      <c r="AH45" s="104">
        <f>IF(O45="","",IF(O45&lt;Q45,1,0))</f>
        <v>0</v>
      </c>
      <c r="AI45" s="104">
        <f>IF(T45="","",IF(T45&gt;V45,1,0))</f>
        <v>1</v>
      </c>
      <c r="AJ45" s="104">
        <f>IF(T45="","",IF(T45&lt;V45,1,0))</f>
        <v>0</v>
      </c>
    </row>
    <row r="46" spans="2:36" s="10" customFormat="1" ht="15" customHeight="1">
      <c r="B46" s="186"/>
      <c r="C46" s="189"/>
      <c r="D46" s="233"/>
      <c r="E46" s="234"/>
      <c r="F46" s="234"/>
      <c r="G46" s="234"/>
      <c r="H46" s="235"/>
      <c r="I46" s="217"/>
      <c r="J46" s="19"/>
      <c r="K46" s="16" t="s">
        <v>69</v>
      </c>
      <c r="L46" s="19"/>
      <c r="M46" s="215"/>
      <c r="N46" s="217"/>
      <c r="O46" s="19">
        <v>8</v>
      </c>
      <c r="P46" s="20" t="s">
        <v>69</v>
      </c>
      <c r="Q46" s="19">
        <v>15</v>
      </c>
      <c r="R46" s="215"/>
      <c r="S46" s="217"/>
      <c r="T46" s="19">
        <v>15</v>
      </c>
      <c r="U46" s="16" t="s">
        <v>69</v>
      </c>
      <c r="V46" s="19">
        <v>13</v>
      </c>
      <c r="W46" s="215"/>
      <c r="X46" s="189"/>
      <c r="Y46" s="209"/>
      <c r="Z46" s="212"/>
      <c r="AA46" s="189"/>
      <c r="AB46" s="212"/>
      <c r="AD46" s="48"/>
      <c r="AE46" s="48">
        <f>IF(J46="","",IF(J46&gt;L46,1,0))</f>
      </c>
      <c r="AF46" s="104">
        <f>IF(J46="","",IF(J46&lt;L46,1,0))</f>
      </c>
      <c r="AG46" s="104">
        <f>IF(O46="","",IF(O46&gt;Q46,1,0))</f>
        <v>0</v>
      </c>
      <c r="AH46" s="104">
        <f>IF(O46="","",IF(O46&lt;Q46,1,0))</f>
        <v>1</v>
      </c>
      <c r="AI46" s="104">
        <f>IF(T46="","",IF(T46&gt;V46,1,0))</f>
        <v>1</v>
      </c>
      <c r="AJ46" s="104">
        <f>IF(T46="","",IF(T46&lt;V46,1,0))</f>
        <v>0</v>
      </c>
    </row>
    <row r="47" spans="2:36" s="10" customFormat="1" ht="15" customHeight="1">
      <c r="B47" s="190" t="s">
        <v>91</v>
      </c>
      <c r="C47" s="187" t="s">
        <v>94</v>
      </c>
      <c r="D47" s="29" t="str">
        <f>IF(D48="","",IF(D48&gt;H48,"○","×"))</f>
        <v>×</v>
      </c>
      <c r="E47" s="23">
        <f>IF(L44="","",L44)</f>
        <v>11</v>
      </c>
      <c r="F47" s="16" t="s">
        <v>70</v>
      </c>
      <c r="G47" s="23">
        <f>IF(J44="","",J44)</f>
        <v>15</v>
      </c>
      <c r="H47" s="35"/>
      <c r="I47" s="218"/>
      <c r="J47" s="219"/>
      <c r="K47" s="219"/>
      <c r="L47" s="219"/>
      <c r="M47" s="220"/>
      <c r="N47" s="29" t="str">
        <f>IF(N48="","",IF(N48&gt;R48,"○","×"))</f>
        <v>×</v>
      </c>
      <c r="O47" s="17">
        <v>5</v>
      </c>
      <c r="P47" s="16" t="s">
        <v>30</v>
      </c>
      <c r="Q47" s="17">
        <v>15</v>
      </c>
      <c r="R47" s="35"/>
      <c r="S47" s="29" t="str">
        <f>IF(S48="","",IF(S48&gt;W48,"○","×"))</f>
        <v>×</v>
      </c>
      <c r="T47" s="17">
        <v>5</v>
      </c>
      <c r="U47" s="22" t="s">
        <v>69</v>
      </c>
      <c r="V47" s="17">
        <v>15</v>
      </c>
      <c r="W47" s="35"/>
      <c r="X47" s="213">
        <f>IF(D47="","",COUNTIF(D47:W49,"○"))</f>
        <v>0</v>
      </c>
      <c r="Y47" s="207" t="s">
        <v>28</v>
      </c>
      <c r="Z47" s="210">
        <f>IF(D47="","",COUNTIF(D47:W49,"×"))</f>
        <v>3</v>
      </c>
      <c r="AA47" s="213">
        <f>IF(AD48="","",RANK(AD48,AD44:AD55))</f>
        <v>4</v>
      </c>
      <c r="AB47" s="210"/>
      <c r="AD47" s="48"/>
      <c r="AE47" s="48">
        <f>IF(O47="","",IF(O47&gt;Q47,1,0))</f>
        <v>0</v>
      </c>
      <c r="AF47" s="104">
        <f>IF(O47="","",IF(O47&lt;Q47,1,0))</f>
        <v>1</v>
      </c>
      <c r="AG47" s="104">
        <f>IF(T47="","",IF(T47&gt;V47,1,0))</f>
        <v>0</v>
      </c>
      <c r="AH47" s="104">
        <f>IF(T47="","",IF(T47&lt;V47,1,0))</f>
        <v>1</v>
      </c>
      <c r="AI47" s="104"/>
      <c r="AJ47" s="104"/>
    </row>
    <row r="48" spans="2:36" s="10" customFormat="1" ht="15" customHeight="1">
      <c r="B48" s="185"/>
      <c r="C48" s="188"/>
      <c r="D48" s="163">
        <f>M45</f>
        <v>0</v>
      </c>
      <c r="E48" s="23">
        <f>IF(L45="","",L45)</f>
        <v>15</v>
      </c>
      <c r="F48" s="16" t="s">
        <v>71</v>
      </c>
      <c r="G48" s="23">
        <f>IF(J45="","",J45)</f>
        <v>17</v>
      </c>
      <c r="H48" s="214">
        <f>I45</f>
        <v>2</v>
      </c>
      <c r="I48" s="221"/>
      <c r="J48" s="222"/>
      <c r="K48" s="222"/>
      <c r="L48" s="222"/>
      <c r="M48" s="223"/>
      <c r="N48" s="216">
        <f>IF(O47="","",SUM(AE47:AE49))</f>
        <v>0</v>
      </c>
      <c r="O48" s="17">
        <v>8</v>
      </c>
      <c r="P48" s="16" t="s">
        <v>72</v>
      </c>
      <c r="Q48" s="17">
        <v>15</v>
      </c>
      <c r="R48" s="214">
        <f>IF(O47="","",SUM(AF47:AF49))</f>
        <v>2</v>
      </c>
      <c r="S48" s="216">
        <f>IF(T47="","",SUM(AG47:AG49))</f>
        <v>0</v>
      </c>
      <c r="T48" s="17">
        <v>13</v>
      </c>
      <c r="U48" s="16" t="s">
        <v>71</v>
      </c>
      <c r="V48" s="17">
        <v>15</v>
      </c>
      <c r="W48" s="214">
        <f>IF(T47="","",SUM(AH47:AH49))</f>
        <v>2</v>
      </c>
      <c r="X48" s="188"/>
      <c r="Y48" s="208"/>
      <c r="Z48" s="211"/>
      <c r="AA48" s="188"/>
      <c r="AB48" s="211"/>
      <c r="AD48" s="102">
        <f>IF(X47="","",X47*1000+(D48+S48+N48)*100+((D48+S48+N48)-(H48+W48+R48))*10+((SUM(E47:E49)+SUM(T47:T49)+SUM(O47:O49))-(SUM(G47:G49)+SUM(V47:V49)+SUM(Q47:Q49))))</f>
        <v>-95</v>
      </c>
      <c r="AE48" s="48">
        <f>IF(O48="","",IF(O48&gt;Q48,1,0))</f>
        <v>0</v>
      </c>
      <c r="AF48" s="104">
        <f>IF(O48="","",IF(O48&lt;Q48,1,0))</f>
        <v>1</v>
      </c>
      <c r="AG48" s="104">
        <f>IF(T48="","",IF(T48&gt;V48,1,0))</f>
        <v>0</v>
      </c>
      <c r="AH48" s="104">
        <f>IF(T48="","",IF(T48&lt;V48,1,0))</f>
        <v>1</v>
      </c>
      <c r="AI48" s="104"/>
      <c r="AJ48" s="104"/>
    </row>
    <row r="49" spans="2:36" s="10" customFormat="1" ht="15" customHeight="1">
      <c r="B49" s="186"/>
      <c r="C49" s="189"/>
      <c r="D49" s="164"/>
      <c r="E49" s="23">
        <f>IF(L46="","",L46)</f>
      </c>
      <c r="F49" s="16" t="s">
        <v>30</v>
      </c>
      <c r="G49" s="23">
        <f>IF(J46="","",J46)</f>
      </c>
      <c r="H49" s="215"/>
      <c r="I49" s="224"/>
      <c r="J49" s="225"/>
      <c r="K49" s="225"/>
      <c r="L49" s="225"/>
      <c r="M49" s="226"/>
      <c r="N49" s="217"/>
      <c r="O49" s="19"/>
      <c r="P49" s="16" t="s">
        <v>30</v>
      </c>
      <c r="Q49" s="19"/>
      <c r="R49" s="215"/>
      <c r="S49" s="217"/>
      <c r="T49" s="19"/>
      <c r="U49" s="16" t="s">
        <v>30</v>
      </c>
      <c r="V49" s="19"/>
      <c r="W49" s="215"/>
      <c r="X49" s="189"/>
      <c r="Y49" s="209"/>
      <c r="Z49" s="212"/>
      <c r="AA49" s="189"/>
      <c r="AB49" s="212"/>
      <c r="AD49" s="48"/>
      <c r="AE49" s="48">
        <f>IF(O49="","",IF(O49&gt;Q49,1,0))</f>
      </c>
      <c r="AF49" s="104">
        <f>IF(O49="","",IF(O49&lt;Q49,1,0))</f>
      </c>
      <c r="AG49" s="104">
        <f>IF(T49="","",IF(T49&gt;V49,1,0))</f>
      </c>
      <c r="AH49" s="104">
        <f>IF(T49="","",IF(T49&lt;V49,1,0))</f>
      </c>
      <c r="AI49" s="104"/>
      <c r="AJ49" s="104"/>
    </row>
    <row r="50" spans="2:36" s="10" customFormat="1" ht="15" customHeight="1">
      <c r="B50" s="190" t="s">
        <v>56</v>
      </c>
      <c r="C50" s="187" t="s">
        <v>95</v>
      </c>
      <c r="D50" s="29" t="str">
        <f>IF(D51="","",IF(D51&gt;H51,"○","×"))</f>
        <v>○</v>
      </c>
      <c r="E50" s="21">
        <f>IF(Q44="","",Q44)</f>
        <v>15</v>
      </c>
      <c r="F50" s="22" t="s">
        <v>33</v>
      </c>
      <c r="G50" s="21">
        <f>IF(O44="","",O44)</f>
        <v>13</v>
      </c>
      <c r="H50" s="35"/>
      <c r="I50" s="29" t="str">
        <f>IF(I51="","",IF(I51&gt;M51,"○","×"))</f>
        <v>○</v>
      </c>
      <c r="J50" s="17">
        <f>IF(Q47="","",Q47)</f>
        <v>15</v>
      </c>
      <c r="K50" s="16" t="s">
        <v>73</v>
      </c>
      <c r="L50" s="17">
        <f>IF(O47="","",O47)</f>
        <v>5</v>
      </c>
      <c r="M50" s="35"/>
      <c r="N50" s="218"/>
      <c r="O50" s="219"/>
      <c r="P50" s="219"/>
      <c r="Q50" s="219"/>
      <c r="R50" s="220"/>
      <c r="S50" s="29" t="str">
        <f>IF(S51="","",IF(S51&gt;W51,"○","×"))</f>
        <v>○</v>
      </c>
      <c r="T50" s="17">
        <v>17</v>
      </c>
      <c r="U50" s="22" t="s">
        <v>74</v>
      </c>
      <c r="V50" s="17">
        <v>15</v>
      </c>
      <c r="W50" s="35"/>
      <c r="X50" s="213">
        <f>IF(D50="","",COUNTIF(D50:W52,"○"))</f>
        <v>3</v>
      </c>
      <c r="Y50" s="207" t="s">
        <v>28</v>
      </c>
      <c r="Z50" s="210">
        <f>IF(D50="","",COUNTIF(D50:W52,"×"))</f>
        <v>0</v>
      </c>
      <c r="AA50" s="213">
        <f>IF(AD51="","",RANK(AD51,AD44:AD55))</f>
        <v>1</v>
      </c>
      <c r="AB50" s="210"/>
      <c r="AD50" s="48"/>
      <c r="AE50" s="48">
        <f>IF(T50="","",IF(T50&gt;V50,1,0))</f>
        <v>1</v>
      </c>
      <c r="AF50" s="104">
        <f>IF(T50="","",IF(T50&lt;V50,1,0))</f>
        <v>0</v>
      </c>
      <c r="AG50" s="104"/>
      <c r="AH50" s="104"/>
      <c r="AI50" s="104"/>
      <c r="AJ50" s="104"/>
    </row>
    <row r="51" spans="2:36" s="10" customFormat="1" ht="15" customHeight="1">
      <c r="B51" s="185"/>
      <c r="C51" s="188"/>
      <c r="D51" s="163">
        <f>R45</f>
        <v>2</v>
      </c>
      <c r="E51" s="23">
        <f>IF(Q45="","",Q45)</f>
        <v>11</v>
      </c>
      <c r="F51" s="16" t="s">
        <v>75</v>
      </c>
      <c r="G51" s="23">
        <f>IF(O45="","",O45)</f>
        <v>15</v>
      </c>
      <c r="H51" s="211">
        <f>N45</f>
        <v>1</v>
      </c>
      <c r="I51" s="216">
        <f>R48</f>
        <v>2</v>
      </c>
      <c r="J51" s="17">
        <f>IF(Q48="","",Q48)</f>
        <v>15</v>
      </c>
      <c r="K51" s="16" t="s">
        <v>75</v>
      </c>
      <c r="L51" s="17">
        <f>IF(O48="","",O48)</f>
        <v>8</v>
      </c>
      <c r="M51" s="214">
        <f>N48</f>
        <v>0</v>
      </c>
      <c r="N51" s="221"/>
      <c r="O51" s="222"/>
      <c r="P51" s="222"/>
      <c r="Q51" s="222"/>
      <c r="R51" s="223"/>
      <c r="S51" s="216">
        <f>IF(T50="","",SUM(AE50:AE52))</f>
        <v>2</v>
      </c>
      <c r="T51" s="17">
        <v>15</v>
      </c>
      <c r="U51" s="16" t="s">
        <v>75</v>
      </c>
      <c r="V51" s="17">
        <v>8</v>
      </c>
      <c r="W51" s="214">
        <f>IF(T50="","",SUM(AF50:AF52))</f>
        <v>0</v>
      </c>
      <c r="X51" s="188"/>
      <c r="Y51" s="208"/>
      <c r="Z51" s="211"/>
      <c r="AA51" s="188"/>
      <c r="AB51" s="211"/>
      <c r="AD51" s="102">
        <f>IF(X50="","",X50*1000+(D51+I51+S51)*100+((D51+I51+S51)-(H51+M51+W51))*10+((SUM(E50:E52)+SUM(J50:J52)+SUM(T50:T52))-(SUM(G50:G52)+SUM(L50:L52)+SUM(V50:V52))))</f>
        <v>3681</v>
      </c>
      <c r="AE51" s="48">
        <f>IF(T51="","",IF(T51&gt;V51,1,0))</f>
        <v>1</v>
      </c>
      <c r="AF51" s="104">
        <f>IF(T51="","",IF(T51&lt;V51,1,0))</f>
        <v>0</v>
      </c>
      <c r="AG51" s="104"/>
      <c r="AH51" s="104"/>
      <c r="AI51" s="104"/>
      <c r="AJ51" s="104"/>
    </row>
    <row r="52" spans="2:36" s="10" customFormat="1" ht="15" customHeight="1">
      <c r="B52" s="186"/>
      <c r="C52" s="189"/>
      <c r="D52" s="164"/>
      <c r="E52" s="24">
        <f>IF(Q46="","",Q46)</f>
        <v>15</v>
      </c>
      <c r="F52" s="16" t="s">
        <v>76</v>
      </c>
      <c r="G52" s="23">
        <f>IF(O46="","",O46)</f>
        <v>8</v>
      </c>
      <c r="H52" s="212"/>
      <c r="I52" s="217"/>
      <c r="J52" s="19">
        <f>IF(Q49="","",Q49)</f>
      </c>
      <c r="K52" s="16" t="s">
        <v>77</v>
      </c>
      <c r="L52" s="19">
        <f>IF(O49="","",O49)</f>
      </c>
      <c r="M52" s="215"/>
      <c r="N52" s="224"/>
      <c r="O52" s="225"/>
      <c r="P52" s="225"/>
      <c r="Q52" s="225"/>
      <c r="R52" s="226"/>
      <c r="S52" s="217"/>
      <c r="T52" s="19"/>
      <c r="U52" s="20" t="s">
        <v>78</v>
      </c>
      <c r="V52" s="19"/>
      <c r="W52" s="215"/>
      <c r="X52" s="189"/>
      <c r="Y52" s="209"/>
      <c r="Z52" s="212"/>
      <c r="AA52" s="189"/>
      <c r="AB52" s="212"/>
      <c r="AD52" s="48"/>
      <c r="AE52" s="48">
        <f>IF(T52="","",IF(T52&gt;V52,1,0))</f>
      </c>
      <c r="AF52" s="104">
        <f>IF(T52="","",IF(T52&lt;V52,1,0))</f>
      </c>
      <c r="AG52" s="104"/>
      <c r="AH52" s="104"/>
      <c r="AI52" s="104"/>
      <c r="AJ52" s="104"/>
    </row>
    <row r="53" spans="2:36" s="10" customFormat="1" ht="15" customHeight="1">
      <c r="B53" s="190" t="s">
        <v>92</v>
      </c>
      <c r="C53" s="187" t="s">
        <v>96</v>
      </c>
      <c r="D53" s="29" t="str">
        <f>IF(D54="","",IF(D54&gt;H54,"○","×"))</f>
        <v>×</v>
      </c>
      <c r="E53" s="23">
        <f>IF(V44="","",V44)</f>
        <v>15</v>
      </c>
      <c r="F53" s="22" t="s">
        <v>79</v>
      </c>
      <c r="G53" s="21">
        <f>IF(T44="","",T44)</f>
        <v>13</v>
      </c>
      <c r="H53" s="35"/>
      <c r="I53" s="29" t="str">
        <f>IF(I54="","",IF(I54&gt;M54,"○","×"))</f>
        <v>○</v>
      </c>
      <c r="J53" s="17">
        <f>IF(V47="","",V47)</f>
        <v>15</v>
      </c>
      <c r="K53" s="22" t="s">
        <v>79</v>
      </c>
      <c r="L53" s="17">
        <f>IF(T47="","",T47)</f>
        <v>5</v>
      </c>
      <c r="M53" s="35"/>
      <c r="N53" s="29" t="str">
        <f>IF(N54="","",IF(N54&gt;R54,"○","×"))</f>
        <v>×</v>
      </c>
      <c r="O53" s="17">
        <f>IF(V50="","",V50)</f>
        <v>15</v>
      </c>
      <c r="P53" s="16" t="s">
        <v>80</v>
      </c>
      <c r="Q53" s="17">
        <f>IF(T50="","",T50)</f>
        <v>17</v>
      </c>
      <c r="R53" s="35"/>
      <c r="S53" s="218"/>
      <c r="T53" s="219"/>
      <c r="U53" s="219"/>
      <c r="V53" s="219"/>
      <c r="W53" s="220"/>
      <c r="X53" s="213">
        <f>IF(D53="","",COUNTIF(D53:R53,"○"))</f>
        <v>1</v>
      </c>
      <c r="Y53" s="207" t="s">
        <v>28</v>
      </c>
      <c r="Z53" s="210">
        <f>IF(D53="","",COUNTIF(D53:R53,"×"))</f>
        <v>2</v>
      </c>
      <c r="AA53" s="213">
        <f>IF(AD54="","",RANK(AD54,AD44:AD55))</f>
        <v>3</v>
      </c>
      <c r="AB53" s="210"/>
      <c r="AD53" s="102"/>
      <c r="AE53" s="48"/>
      <c r="AF53" s="104"/>
      <c r="AG53" s="104"/>
      <c r="AH53" s="104"/>
      <c r="AI53" s="104"/>
      <c r="AJ53" s="104"/>
    </row>
    <row r="54" spans="2:36" s="10" customFormat="1" ht="15" customHeight="1">
      <c r="B54" s="185"/>
      <c r="C54" s="188"/>
      <c r="D54" s="163">
        <f>W45</f>
        <v>1</v>
      </c>
      <c r="E54" s="23">
        <f>IF(V45="","",V45)</f>
        <v>14</v>
      </c>
      <c r="F54" s="16" t="s">
        <v>80</v>
      </c>
      <c r="G54" s="23">
        <f>IF(T45="","",T45)</f>
        <v>16</v>
      </c>
      <c r="H54" s="214">
        <f>S45</f>
        <v>2</v>
      </c>
      <c r="I54" s="216">
        <f>W48</f>
        <v>2</v>
      </c>
      <c r="J54" s="17">
        <f>IF(V48="","",V48)</f>
        <v>15</v>
      </c>
      <c r="K54" s="16" t="s">
        <v>80</v>
      </c>
      <c r="L54" s="17">
        <f>IF(T48="","",T48)</f>
        <v>13</v>
      </c>
      <c r="M54" s="214">
        <f>S48</f>
        <v>0</v>
      </c>
      <c r="N54" s="216">
        <f>W51</f>
        <v>0</v>
      </c>
      <c r="O54" s="17">
        <f>IF(V51="","",V51)</f>
        <v>8</v>
      </c>
      <c r="P54" s="16" t="s">
        <v>80</v>
      </c>
      <c r="Q54" s="17">
        <f>IF(T51="","",T51)</f>
        <v>15</v>
      </c>
      <c r="R54" s="214">
        <f>S51</f>
        <v>2</v>
      </c>
      <c r="S54" s="221"/>
      <c r="T54" s="222"/>
      <c r="U54" s="222"/>
      <c r="V54" s="222"/>
      <c r="W54" s="223"/>
      <c r="X54" s="188"/>
      <c r="Y54" s="208"/>
      <c r="Z54" s="211"/>
      <c r="AA54" s="188"/>
      <c r="AB54" s="211"/>
      <c r="AD54" s="102">
        <f>IF(X53="","",X53*1000+(D54+I54+N54)*100+((D54+I54+N54)-(H54+M54+R54))*10+((SUM(E53:E55)+SUM(J53:J55)+SUM(O53:O55))-(SUM(G53:G55)+SUM(L53:L55)+SUM(Q53:Q55))))</f>
        <v>1291</v>
      </c>
      <c r="AE54" s="48"/>
      <c r="AF54" s="104"/>
      <c r="AG54" s="104"/>
      <c r="AH54" s="104"/>
      <c r="AI54" s="104"/>
      <c r="AJ54" s="104"/>
    </row>
    <row r="55" spans="2:36" s="30" customFormat="1" ht="15" customHeight="1">
      <c r="B55" s="186"/>
      <c r="C55" s="189"/>
      <c r="D55" s="164"/>
      <c r="E55" s="24">
        <f>IF(V46="","",V46)</f>
        <v>13</v>
      </c>
      <c r="F55" s="16" t="s">
        <v>80</v>
      </c>
      <c r="G55" s="23">
        <f>IF(T46="","",T46)</f>
        <v>15</v>
      </c>
      <c r="H55" s="215"/>
      <c r="I55" s="217"/>
      <c r="J55" s="17">
        <f>IF(V49="","",V49)</f>
      </c>
      <c r="K55" s="20" t="s">
        <v>80</v>
      </c>
      <c r="L55" s="17">
        <f>IF(T49="","",T49)</f>
      </c>
      <c r="M55" s="215"/>
      <c r="N55" s="217"/>
      <c r="O55" s="19">
        <f>IF(V52="","",V52)</f>
      </c>
      <c r="P55" s="16" t="s">
        <v>80</v>
      </c>
      <c r="Q55" s="17">
        <f>IF(T52="","",T52)</f>
      </c>
      <c r="R55" s="215"/>
      <c r="S55" s="224"/>
      <c r="T55" s="225"/>
      <c r="U55" s="225"/>
      <c r="V55" s="225"/>
      <c r="W55" s="226"/>
      <c r="X55" s="189"/>
      <c r="Y55" s="209"/>
      <c r="Z55" s="212"/>
      <c r="AA55" s="189"/>
      <c r="AB55" s="212"/>
      <c r="AC55" s="10"/>
      <c r="AD55" s="48"/>
      <c r="AE55" s="48"/>
      <c r="AF55" s="104"/>
      <c r="AG55" s="104"/>
      <c r="AH55" s="104"/>
      <c r="AI55" s="104"/>
      <c r="AJ55" s="104"/>
    </row>
    <row r="56" spans="2:36" s="30" customFormat="1" ht="15" customHeight="1">
      <c r="B56" s="36"/>
      <c r="C56" s="36"/>
      <c r="D56" s="37"/>
      <c r="E56" s="32"/>
      <c r="F56" s="32"/>
      <c r="G56" s="32"/>
      <c r="H56" s="37"/>
      <c r="I56" s="37"/>
      <c r="J56" s="32"/>
      <c r="K56" s="32"/>
      <c r="L56" s="32"/>
      <c r="M56" s="37"/>
      <c r="N56" s="37"/>
      <c r="O56" s="37"/>
      <c r="P56" s="32"/>
      <c r="Q56" s="32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48"/>
      <c r="AE56" s="48"/>
      <c r="AF56" s="104"/>
      <c r="AG56" s="104"/>
      <c r="AH56" s="104"/>
      <c r="AI56" s="104"/>
      <c r="AJ56" s="104"/>
    </row>
    <row r="57" spans="2:36" s="10" customFormat="1" ht="15" customHeight="1">
      <c r="B57" s="34" t="s">
        <v>81</v>
      </c>
      <c r="C57" s="12"/>
      <c r="D57" s="182" t="s">
        <v>97</v>
      </c>
      <c r="E57" s="183"/>
      <c r="F57" s="183"/>
      <c r="G57" s="183"/>
      <c r="H57" s="184"/>
      <c r="I57" s="182" t="s">
        <v>22</v>
      </c>
      <c r="J57" s="183"/>
      <c r="K57" s="183"/>
      <c r="L57" s="183"/>
      <c r="M57" s="184"/>
      <c r="N57" s="182" t="s">
        <v>104</v>
      </c>
      <c r="O57" s="183"/>
      <c r="P57" s="183"/>
      <c r="Q57" s="183"/>
      <c r="R57" s="184"/>
      <c r="S57" s="13"/>
      <c r="T57" s="38" t="s">
        <v>24</v>
      </c>
      <c r="U57" s="38"/>
      <c r="V57" s="182" t="s">
        <v>25</v>
      </c>
      <c r="W57" s="184"/>
      <c r="AA57" s="17"/>
      <c r="AD57" s="48"/>
      <c r="AE57" s="48"/>
      <c r="AF57" s="104"/>
      <c r="AG57" s="104"/>
      <c r="AH57" s="104"/>
      <c r="AI57" s="104"/>
      <c r="AJ57" s="104"/>
    </row>
    <row r="58" spans="2:36" s="10" customFormat="1" ht="15" customHeight="1">
      <c r="B58" s="190" t="s">
        <v>47</v>
      </c>
      <c r="C58" s="187" t="s">
        <v>102</v>
      </c>
      <c r="D58" s="172"/>
      <c r="E58" s="173"/>
      <c r="F58" s="173"/>
      <c r="G58" s="173"/>
      <c r="H58" s="174"/>
      <c r="I58" s="39" t="str">
        <f>IF(I59="","",IF(I59&gt;M59,"○","×"))</f>
        <v>×</v>
      </c>
      <c r="J58" s="21">
        <v>10</v>
      </c>
      <c r="K58" s="16" t="s">
        <v>42</v>
      </c>
      <c r="L58" s="21">
        <v>15</v>
      </c>
      <c r="M58" s="40"/>
      <c r="N58" s="14" t="str">
        <f>IF(N59="","",IF(N59&gt;R59,"○","×"))</f>
        <v>×</v>
      </c>
      <c r="O58" s="21">
        <v>15</v>
      </c>
      <c r="P58" s="16" t="s">
        <v>42</v>
      </c>
      <c r="Q58" s="21">
        <v>13</v>
      </c>
      <c r="R58" s="40"/>
      <c r="S58" s="150">
        <f>IF(I58="","",COUNTIF(I58:R58,"○"))</f>
        <v>0</v>
      </c>
      <c r="T58" s="159" t="s">
        <v>28</v>
      </c>
      <c r="U58" s="151">
        <f>IF(I58="","",COUNTIF(I58:R58,"×"))</f>
        <v>2</v>
      </c>
      <c r="V58" s="150">
        <f>IF(AD59="","",RANK(AD59,AD58:AD66))</f>
        <v>3</v>
      </c>
      <c r="W58" s="151"/>
      <c r="X58" s="23"/>
      <c r="Y58" s="23"/>
      <c r="Z58" s="17"/>
      <c r="AA58" s="17"/>
      <c r="AD58" s="48"/>
      <c r="AE58" s="48">
        <f>IF(J58="","",IF(J58&gt;L58,1,0))</f>
        <v>0</v>
      </c>
      <c r="AF58" s="104">
        <f>IF(L58="","",IF(J58&lt;L58,1,0))</f>
        <v>1</v>
      </c>
      <c r="AG58" s="104">
        <f>IF(O58="","",IF(O58&gt;Q58,1,0))</f>
        <v>1</v>
      </c>
      <c r="AH58" s="104">
        <f>IF(Q58="","",IF(O58&lt;Q58,1,0))</f>
        <v>0</v>
      </c>
      <c r="AI58" s="104"/>
      <c r="AJ58" s="104"/>
    </row>
    <row r="59" spans="2:36" s="10" customFormat="1" ht="15" customHeight="1">
      <c r="B59" s="185"/>
      <c r="C59" s="188"/>
      <c r="D59" s="175"/>
      <c r="E59" s="176"/>
      <c r="F59" s="176"/>
      <c r="G59" s="176"/>
      <c r="H59" s="177"/>
      <c r="I59" s="163">
        <f>IF(J58="","",SUM(AE58:AE60))</f>
        <v>0</v>
      </c>
      <c r="J59" s="23">
        <v>11</v>
      </c>
      <c r="K59" s="16" t="s">
        <v>82</v>
      </c>
      <c r="L59" s="23">
        <v>15</v>
      </c>
      <c r="M59" s="165">
        <f>IF(L58="","",SUM(AF58:AF60))</f>
        <v>2</v>
      </c>
      <c r="N59" s="163">
        <f>IF(O58="","",SUM(AG58:AG60))</f>
        <v>1</v>
      </c>
      <c r="O59" s="41">
        <v>6</v>
      </c>
      <c r="P59" s="16" t="s">
        <v>33</v>
      </c>
      <c r="Q59" s="41">
        <v>15</v>
      </c>
      <c r="R59" s="165">
        <f>IF(Q58="","",SUM(AH58:AH60))</f>
        <v>2</v>
      </c>
      <c r="S59" s="162"/>
      <c r="T59" s="160"/>
      <c r="U59" s="161"/>
      <c r="V59" s="162"/>
      <c r="W59" s="161"/>
      <c r="X59" s="23"/>
      <c r="Y59" s="23"/>
      <c r="Z59" s="17"/>
      <c r="AA59" s="17"/>
      <c r="AD59" s="102">
        <f>IF(S58="","",S58*1000+(I59+N59)*100+((I59+N59)-(M59+R59))*10+((SUM(J58:J60)+SUM(O58:O60))-(SUM(L58:L60)+SUM(Q58:Q60))))</f>
        <v>46</v>
      </c>
      <c r="AE59" s="48">
        <f>IF(J59="","",IF(J59&gt;L59,1,0))</f>
        <v>0</v>
      </c>
      <c r="AF59" s="104">
        <f>IF(L59="","",IF(J59&lt;L59,1,0))</f>
        <v>1</v>
      </c>
      <c r="AG59" s="104">
        <f>IF(O59="","",IF(O59&gt;Q59,1,0))</f>
        <v>0</v>
      </c>
      <c r="AH59" s="104">
        <f>IF(Q59="","",IF(O59&lt;Q59,1,0))</f>
        <v>1</v>
      </c>
      <c r="AI59" s="104"/>
      <c r="AJ59" s="104"/>
    </row>
    <row r="60" spans="2:36" s="10" customFormat="1" ht="15" customHeight="1">
      <c r="B60" s="186"/>
      <c r="C60" s="189"/>
      <c r="D60" s="178"/>
      <c r="E60" s="179"/>
      <c r="F60" s="179"/>
      <c r="G60" s="179"/>
      <c r="H60" s="180"/>
      <c r="I60" s="164"/>
      <c r="J60" s="24"/>
      <c r="K60" s="16" t="s">
        <v>26</v>
      </c>
      <c r="L60" s="24"/>
      <c r="M60" s="166"/>
      <c r="N60" s="164"/>
      <c r="O60" s="42">
        <v>7</v>
      </c>
      <c r="P60" s="16" t="s">
        <v>26</v>
      </c>
      <c r="Q60" s="42">
        <v>15</v>
      </c>
      <c r="R60" s="166"/>
      <c r="S60" s="141"/>
      <c r="T60" s="142"/>
      <c r="U60" s="143"/>
      <c r="V60" s="141"/>
      <c r="W60" s="143"/>
      <c r="X60" s="23"/>
      <c r="Y60" s="23"/>
      <c r="Z60" s="43"/>
      <c r="AA60" s="43"/>
      <c r="AD60" s="48"/>
      <c r="AE60" s="48">
        <f>IF(J60="","",IF(J60&gt;L60,1,0))</f>
      </c>
      <c r="AF60" s="104">
        <f>IF(L60="","",IF(J60&lt;L60,1,0))</f>
      </c>
      <c r="AG60" s="104">
        <f>IF(O60="","",IF(O60&gt;Q60,1,0))</f>
        <v>0</v>
      </c>
      <c r="AH60" s="104">
        <f>IF(Q60="","",IF(O60&lt;Q60,1,0))</f>
        <v>1</v>
      </c>
      <c r="AI60" s="104"/>
      <c r="AJ60" s="104"/>
    </row>
    <row r="61" spans="2:36" s="10" customFormat="1" ht="15" customHeight="1">
      <c r="B61" s="206" t="s">
        <v>291</v>
      </c>
      <c r="C61" s="203" t="s">
        <v>292</v>
      </c>
      <c r="D61" s="39" t="str">
        <f>IF(E61="","",IF(D62&gt;H62,"○","×"))</f>
        <v>○</v>
      </c>
      <c r="E61" s="21">
        <f>IF(L58="","",L58)</f>
        <v>15</v>
      </c>
      <c r="F61" s="22" t="s">
        <v>26</v>
      </c>
      <c r="G61" s="21">
        <f>IF(J58="","",J58)</f>
        <v>10</v>
      </c>
      <c r="H61" s="44"/>
      <c r="I61" s="172"/>
      <c r="J61" s="173"/>
      <c r="K61" s="173"/>
      <c r="L61" s="173"/>
      <c r="M61" s="174"/>
      <c r="N61" s="39" t="str">
        <f>IF(O61="","",IF(N62&gt;R62,"○","×"))</f>
        <v>×</v>
      </c>
      <c r="O61" s="21">
        <v>13</v>
      </c>
      <c r="P61" s="22" t="s">
        <v>26</v>
      </c>
      <c r="Q61" s="21">
        <v>15</v>
      </c>
      <c r="R61" s="45"/>
      <c r="S61" s="150">
        <f>IF(D61="","",COUNTIF(D61:R63,"○"))</f>
        <v>1</v>
      </c>
      <c r="T61" s="159" t="s">
        <v>28</v>
      </c>
      <c r="U61" s="151">
        <f>IF(D61="","",COUNTIF(D61:R63,"×"))</f>
        <v>1</v>
      </c>
      <c r="V61" s="150">
        <f>IF(AD62="","",RANK(AD62,AD58:AD66))</f>
        <v>2</v>
      </c>
      <c r="W61" s="151"/>
      <c r="X61" s="23"/>
      <c r="Y61" s="23"/>
      <c r="Z61" s="43"/>
      <c r="AA61" s="43"/>
      <c r="AD61" s="48"/>
      <c r="AE61" s="48">
        <f>IF(O61="","",IF(O61&gt;Q61,1,0))</f>
        <v>0</v>
      </c>
      <c r="AF61" s="104">
        <f>IF(Q61="","",IF(O61&lt;Q61,1,0))</f>
        <v>1</v>
      </c>
      <c r="AG61" s="104"/>
      <c r="AH61" s="104"/>
      <c r="AI61" s="104"/>
      <c r="AJ61" s="104"/>
    </row>
    <row r="62" spans="2:36" s="10" customFormat="1" ht="15" customHeight="1">
      <c r="B62" s="201"/>
      <c r="C62" s="204"/>
      <c r="D62" s="163">
        <f>M59</f>
        <v>2</v>
      </c>
      <c r="E62" s="23">
        <f>IF(L59="","",L59)</f>
        <v>15</v>
      </c>
      <c r="F62" s="16" t="s">
        <v>26</v>
      </c>
      <c r="G62" s="23">
        <f>IF(J59="","",J59)</f>
        <v>11</v>
      </c>
      <c r="H62" s="165">
        <f>I59</f>
        <v>0</v>
      </c>
      <c r="I62" s="175"/>
      <c r="J62" s="176"/>
      <c r="K62" s="176"/>
      <c r="L62" s="176"/>
      <c r="M62" s="177"/>
      <c r="N62" s="163">
        <f>IF(O61="","",SUM(AE61:AE63))</f>
        <v>0</v>
      </c>
      <c r="O62" s="23">
        <v>12</v>
      </c>
      <c r="P62" s="16" t="s">
        <v>30</v>
      </c>
      <c r="Q62" s="23">
        <v>15</v>
      </c>
      <c r="R62" s="165">
        <f>IF(Q61="","",SUM(AF61:AF63))</f>
        <v>2</v>
      </c>
      <c r="S62" s="162"/>
      <c r="T62" s="160"/>
      <c r="U62" s="161"/>
      <c r="V62" s="162"/>
      <c r="W62" s="161"/>
      <c r="X62" s="23"/>
      <c r="Y62" s="23"/>
      <c r="Z62" s="43"/>
      <c r="AA62" s="43"/>
      <c r="AD62" s="102">
        <f>IF(S61="","",S61*1000+(D62+N62)*100+((D62+N62)-(H62+R62))*10+((SUM(E61:E63)+SUM(O61:O63))-(SUM(G61:G63)+SUM(Q61:Q63))))</f>
        <v>1204</v>
      </c>
      <c r="AE62" s="48">
        <f>IF(O62="","",IF(O62&gt;Q62,1,0))</f>
        <v>0</v>
      </c>
      <c r="AF62" s="104">
        <f>IF(Q62="","",IF(O62&lt;Q62,1,0))</f>
        <v>1</v>
      </c>
      <c r="AG62" s="104"/>
      <c r="AH62" s="104"/>
      <c r="AI62" s="104"/>
      <c r="AJ62" s="104"/>
    </row>
    <row r="63" spans="2:36" s="10" customFormat="1" ht="15" customHeight="1">
      <c r="B63" s="202"/>
      <c r="C63" s="205"/>
      <c r="D63" s="164"/>
      <c r="E63" s="24">
        <f>IF(L60="","",L60)</f>
      </c>
      <c r="F63" s="20" t="s">
        <v>42</v>
      </c>
      <c r="G63" s="24">
        <f>IF(J60="","",J60)</f>
      </c>
      <c r="H63" s="166"/>
      <c r="I63" s="178"/>
      <c r="J63" s="179"/>
      <c r="K63" s="179"/>
      <c r="L63" s="179"/>
      <c r="M63" s="180"/>
      <c r="N63" s="164"/>
      <c r="O63" s="24"/>
      <c r="P63" s="16" t="s">
        <v>42</v>
      </c>
      <c r="Q63" s="24"/>
      <c r="R63" s="166"/>
      <c r="S63" s="141"/>
      <c r="T63" s="142"/>
      <c r="U63" s="143"/>
      <c r="V63" s="141"/>
      <c r="W63" s="143"/>
      <c r="X63" s="23"/>
      <c r="Y63" s="23"/>
      <c r="Z63" s="43"/>
      <c r="AA63" s="43"/>
      <c r="AD63" s="48"/>
      <c r="AE63" s="48">
        <f>IF(O63="","",IF(O63&gt;Q63,1,0))</f>
      </c>
      <c r="AF63" s="104">
        <f>IF(Q63="","",IF(O63&lt;Q63,1,0))</f>
      </c>
      <c r="AG63" s="104"/>
      <c r="AH63" s="104"/>
      <c r="AI63" s="104"/>
      <c r="AJ63" s="104"/>
    </row>
    <row r="64" spans="2:36" s="10" customFormat="1" ht="15" customHeight="1">
      <c r="B64" s="185" t="s">
        <v>101</v>
      </c>
      <c r="C64" s="187" t="s">
        <v>103</v>
      </c>
      <c r="D64" s="39" t="str">
        <f>IF(E64="","",IF(D65&gt;H65,"○","×"))</f>
        <v>○</v>
      </c>
      <c r="E64" s="21">
        <f>IF(Q58="","",Q58)</f>
        <v>13</v>
      </c>
      <c r="F64" s="22" t="s">
        <v>42</v>
      </c>
      <c r="G64" s="21">
        <f>IF(O58="","",O58)</f>
        <v>15</v>
      </c>
      <c r="H64" s="45"/>
      <c r="I64" s="39" t="str">
        <f>IF(J64="","",IF(I65&gt;M65,"○","×"))</f>
        <v>○</v>
      </c>
      <c r="J64" s="21">
        <f>IF(Q61="","",Q61)</f>
        <v>15</v>
      </c>
      <c r="K64" s="16" t="s">
        <v>42</v>
      </c>
      <c r="L64" s="21">
        <f>IF(O61="","",O61)</f>
        <v>13</v>
      </c>
      <c r="M64" s="45"/>
      <c r="N64" s="172"/>
      <c r="O64" s="173"/>
      <c r="P64" s="173"/>
      <c r="Q64" s="173"/>
      <c r="R64" s="174"/>
      <c r="S64" s="150">
        <f>IF(D64="","",COUNTIF(D64:M64,"○"))</f>
        <v>2</v>
      </c>
      <c r="T64" s="159" t="s">
        <v>28</v>
      </c>
      <c r="U64" s="151">
        <f>IF(D64="","",COUNTIF(D64:M64,"×"))</f>
        <v>0</v>
      </c>
      <c r="V64" s="150">
        <f>IF(AD65="","",RANK(AD65,AD58:AD66))</f>
        <v>1</v>
      </c>
      <c r="W64" s="151"/>
      <c r="X64" s="23"/>
      <c r="Y64" s="23"/>
      <c r="Z64" s="43"/>
      <c r="AA64" s="43"/>
      <c r="AD64" s="48"/>
      <c r="AE64" s="48"/>
      <c r="AF64" s="104"/>
      <c r="AG64" s="104"/>
      <c r="AH64" s="104"/>
      <c r="AI64" s="104"/>
      <c r="AJ64" s="104"/>
    </row>
    <row r="65" spans="2:36" s="10" customFormat="1" ht="15" customHeight="1">
      <c r="B65" s="185"/>
      <c r="C65" s="188"/>
      <c r="D65" s="163">
        <f>R59</f>
        <v>2</v>
      </c>
      <c r="E65" s="23">
        <f>IF(Q59="","",Q59)</f>
        <v>15</v>
      </c>
      <c r="F65" s="16" t="s">
        <v>42</v>
      </c>
      <c r="G65" s="23">
        <f>IF(O59="","",O59)</f>
        <v>6</v>
      </c>
      <c r="H65" s="165">
        <f>N59</f>
        <v>1</v>
      </c>
      <c r="I65" s="163">
        <f>R62</f>
        <v>2</v>
      </c>
      <c r="J65" s="23">
        <f>IF(Q62="","",Q62)</f>
        <v>15</v>
      </c>
      <c r="K65" s="16" t="s">
        <v>42</v>
      </c>
      <c r="L65" s="41">
        <f>IF(O62="","",O62)</f>
        <v>12</v>
      </c>
      <c r="M65" s="165">
        <f>N62</f>
        <v>0</v>
      </c>
      <c r="N65" s="175"/>
      <c r="O65" s="176"/>
      <c r="P65" s="176"/>
      <c r="Q65" s="176"/>
      <c r="R65" s="177"/>
      <c r="S65" s="162"/>
      <c r="T65" s="160"/>
      <c r="U65" s="161"/>
      <c r="V65" s="162"/>
      <c r="W65" s="161"/>
      <c r="X65" s="23"/>
      <c r="Y65" s="23"/>
      <c r="Z65" s="43"/>
      <c r="AA65" s="43"/>
      <c r="AD65" s="102">
        <f>IF(S64="","",S64*1000+(D65+I65)*100+((D65+I65)-(H65+M65))*10+((SUM(E64:E66)+SUM(J64:J66))-(SUM(G64:G66)+SUM(L64:L66))))</f>
        <v>2450</v>
      </c>
      <c r="AE65" s="48"/>
      <c r="AF65" s="104"/>
      <c r="AG65" s="104"/>
      <c r="AH65" s="104"/>
      <c r="AI65" s="104"/>
      <c r="AJ65" s="104"/>
    </row>
    <row r="66" spans="2:36" s="10" customFormat="1" ht="15" customHeight="1">
      <c r="B66" s="186"/>
      <c r="C66" s="189"/>
      <c r="D66" s="164"/>
      <c r="E66" s="24">
        <f>IF(Q60="","",Q60)</f>
        <v>15</v>
      </c>
      <c r="F66" s="20" t="s">
        <v>83</v>
      </c>
      <c r="G66" s="24">
        <f>IF(O60="","",O60)</f>
        <v>7</v>
      </c>
      <c r="H66" s="166"/>
      <c r="I66" s="164"/>
      <c r="J66" s="24">
        <f>IF(Q63="","",Q63)</f>
      </c>
      <c r="K66" s="16" t="s">
        <v>84</v>
      </c>
      <c r="L66" s="42">
        <f>IF(O63="","",O63)</f>
      </c>
      <c r="M66" s="166"/>
      <c r="N66" s="178"/>
      <c r="O66" s="179"/>
      <c r="P66" s="179"/>
      <c r="Q66" s="179"/>
      <c r="R66" s="180"/>
      <c r="S66" s="141"/>
      <c r="T66" s="142"/>
      <c r="U66" s="143"/>
      <c r="V66" s="141"/>
      <c r="W66" s="143"/>
      <c r="X66" s="23"/>
      <c r="Y66" s="23"/>
      <c r="Z66" s="43"/>
      <c r="AA66" s="43"/>
      <c r="AD66" s="48"/>
      <c r="AE66" s="48"/>
      <c r="AF66" s="104"/>
      <c r="AG66" s="104"/>
      <c r="AH66" s="104"/>
      <c r="AI66" s="104"/>
      <c r="AJ66" s="104"/>
    </row>
    <row r="67" spans="2:36" s="30" customFormat="1" ht="15" customHeight="1">
      <c r="B67" s="31"/>
      <c r="C67" s="31"/>
      <c r="E67" s="32"/>
      <c r="F67" s="32"/>
      <c r="G67" s="32"/>
      <c r="J67" s="32"/>
      <c r="K67" s="32"/>
      <c r="L67" s="32"/>
      <c r="O67" s="32"/>
      <c r="P67" s="32"/>
      <c r="Q67" s="32"/>
      <c r="R67" s="32"/>
      <c r="AD67" s="48"/>
      <c r="AE67" s="48"/>
      <c r="AF67" s="104"/>
      <c r="AG67" s="104"/>
      <c r="AH67" s="104"/>
      <c r="AI67" s="104"/>
      <c r="AJ67" s="104"/>
    </row>
    <row r="68" spans="2:36" s="10" customFormat="1" ht="15" customHeight="1">
      <c r="B68" s="34" t="s">
        <v>85</v>
      </c>
      <c r="C68" s="12"/>
      <c r="D68" s="182" t="s">
        <v>106</v>
      </c>
      <c r="E68" s="183"/>
      <c r="F68" s="183"/>
      <c r="G68" s="183"/>
      <c r="H68" s="184"/>
      <c r="I68" s="182" t="s">
        <v>20</v>
      </c>
      <c r="J68" s="183"/>
      <c r="K68" s="183"/>
      <c r="L68" s="183"/>
      <c r="M68" s="184"/>
      <c r="N68" s="182" t="s">
        <v>107</v>
      </c>
      <c r="O68" s="183"/>
      <c r="P68" s="183"/>
      <c r="Q68" s="183"/>
      <c r="R68" s="184"/>
      <c r="S68" s="13"/>
      <c r="T68" s="38" t="s">
        <v>24</v>
      </c>
      <c r="U68" s="38"/>
      <c r="V68" s="182" t="s">
        <v>25</v>
      </c>
      <c r="W68" s="184"/>
      <c r="AA68" s="17"/>
      <c r="AD68" s="48"/>
      <c r="AE68" s="48"/>
      <c r="AF68" s="104"/>
      <c r="AG68" s="104"/>
      <c r="AH68" s="104"/>
      <c r="AI68" s="104"/>
      <c r="AJ68" s="104"/>
    </row>
    <row r="69" spans="2:36" s="10" customFormat="1" ht="15" customHeight="1">
      <c r="B69" s="190" t="s">
        <v>47</v>
      </c>
      <c r="C69" s="187" t="s">
        <v>330</v>
      </c>
      <c r="D69" s="172"/>
      <c r="E69" s="173"/>
      <c r="F69" s="173"/>
      <c r="G69" s="173"/>
      <c r="H69" s="174"/>
      <c r="I69" s="39" t="str">
        <f>IF(I70="","",IF(I70&gt;M70,"○","×"))</f>
        <v>○</v>
      </c>
      <c r="J69" s="21">
        <v>15</v>
      </c>
      <c r="K69" s="16" t="s">
        <v>86</v>
      </c>
      <c r="L69" s="21">
        <v>11</v>
      </c>
      <c r="M69" s="40"/>
      <c r="N69" s="14" t="str">
        <f>IF(N70="","",IF(N70&gt;R70,"○","×"))</f>
        <v>○</v>
      </c>
      <c r="O69" s="21">
        <v>15</v>
      </c>
      <c r="P69" s="16" t="s">
        <v>87</v>
      </c>
      <c r="Q69" s="21">
        <v>12</v>
      </c>
      <c r="R69" s="40"/>
      <c r="S69" s="150">
        <f>IF(I69="","",COUNTIF(I69:R69,"○"))</f>
        <v>2</v>
      </c>
      <c r="T69" s="159" t="s">
        <v>28</v>
      </c>
      <c r="U69" s="151">
        <f>IF(I69="","",COUNTIF(I69:R69,"×"))</f>
        <v>0</v>
      </c>
      <c r="V69" s="150">
        <f>IF(AD70="","",RANK(AD70,AD69:AD77))</f>
        <v>1</v>
      </c>
      <c r="W69" s="151"/>
      <c r="X69" s="23"/>
      <c r="Y69" s="23"/>
      <c r="Z69" s="17"/>
      <c r="AA69" s="17"/>
      <c r="AD69" s="48"/>
      <c r="AE69" s="48">
        <f>IF(J69="","",IF(J69&gt;L69,1,0))</f>
        <v>1</v>
      </c>
      <c r="AF69" s="104">
        <f>IF(L69="","",IF(J69&lt;L69,1,0))</f>
        <v>0</v>
      </c>
      <c r="AG69" s="104">
        <f>IF(O69="","",IF(O69&gt;Q69,1,0))</f>
        <v>1</v>
      </c>
      <c r="AH69" s="104">
        <f>IF(Q69="","",IF(O69&lt;Q69,1,0))</f>
        <v>0</v>
      </c>
      <c r="AI69" s="104"/>
      <c r="AJ69" s="104"/>
    </row>
    <row r="70" spans="2:36" s="10" customFormat="1" ht="15" customHeight="1">
      <c r="B70" s="185"/>
      <c r="C70" s="188"/>
      <c r="D70" s="175"/>
      <c r="E70" s="176"/>
      <c r="F70" s="176"/>
      <c r="G70" s="176"/>
      <c r="H70" s="177"/>
      <c r="I70" s="163">
        <f>IF(J69="","",SUM(AE69:AE71))</f>
        <v>2</v>
      </c>
      <c r="J70" s="23">
        <v>12</v>
      </c>
      <c r="K70" s="16" t="s">
        <v>26</v>
      </c>
      <c r="L70" s="23">
        <v>15</v>
      </c>
      <c r="M70" s="165">
        <f>IF(L69="","",SUM(AF69:AF71))</f>
        <v>1</v>
      </c>
      <c r="N70" s="163">
        <f>IF(O69="","",SUM(AG69:AG71))</f>
        <v>2</v>
      </c>
      <c r="O70" s="41">
        <v>17</v>
      </c>
      <c r="P70" s="16" t="s">
        <v>33</v>
      </c>
      <c r="Q70" s="41">
        <v>19</v>
      </c>
      <c r="R70" s="165">
        <f>IF(Q69="","",SUM(AH69:AH71))</f>
        <v>1</v>
      </c>
      <c r="S70" s="162"/>
      <c r="T70" s="160"/>
      <c r="U70" s="161"/>
      <c r="V70" s="162"/>
      <c r="W70" s="161"/>
      <c r="X70" s="23"/>
      <c r="Y70" s="23"/>
      <c r="Z70" s="17"/>
      <c r="AA70" s="17"/>
      <c r="AD70" s="102">
        <f>IF(S69="","",S69*1000+(I70+N70)*100+((I70+N70)-(M70+R70))*10+((SUM(J69:J71)+SUM(O69:O71))-(SUM(L69:L71)+SUM(Q69:Q71))))</f>
        <v>2433</v>
      </c>
      <c r="AE70" s="48">
        <f>IF(J70="","",IF(J70&gt;L70,1,0))</f>
        <v>0</v>
      </c>
      <c r="AF70" s="104">
        <f>IF(L70="","",IF(J70&lt;L70,1,0))</f>
        <v>1</v>
      </c>
      <c r="AG70" s="104">
        <f>IF(O70="","",IF(O70&gt;Q70,1,0))</f>
        <v>0</v>
      </c>
      <c r="AH70" s="104">
        <f>IF(Q70="","",IF(O70&lt;Q70,1,0))</f>
        <v>1</v>
      </c>
      <c r="AI70" s="104"/>
      <c r="AJ70" s="104"/>
    </row>
    <row r="71" spans="2:36" s="10" customFormat="1" ht="15" customHeight="1">
      <c r="B71" s="186"/>
      <c r="C71" s="189"/>
      <c r="D71" s="178"/>
      <c r="E71" s="179"/>
      <c r="F71" s="179"/>
      <c r="G71" s="179"/>
      <c r="H71" s="180"/>
      <c r="I71" s="164"/>
      <c r="J71" s="24">
        <v>15</v>
      </c>
      <c r="K71" s="16" t="s">
        <v>87</v>
      </c>
      <c r="L71" s="24">
        <v>7</v>
      </c>
      <c r="M71" s="166"/>
      <c r="N71" s="164"/>
      <c r="O71" s="42">
        <v>15</v>
      </c>
      <c r="P71" s="16" t="s">
        <v>87</v>
      </c>
      <c r="Q71" s="42">
        <v>12</v>
      </c>
      <c r="R71" s="166"/>
      <c r="S71" s="141"/>
      <c r="T71" s="142"/>
      <c r="U71" s="143"/>
      <c r="V71" s="141"/>
      <c r="W71" s="143"/>
      <c r="X71" s="23"/>
      <c r="Y71" s="23"/>
      <c r="Z71" s="43"/>
      <c r="AA71" s="43"/>
      <c r="AD71" s="48"/>
      <c r="AE71" s="48">
        <f>IF(J71="","",IF(J71&gt;L71,1,0))</f>
        <v>1</v>
      </c>
      <c r="AF71" s="104">
        <f>IF(L71="","",IF(J71&lt;L71,1,0))</f>
        <v>0</v>
      </c>
      <c r="AG71" s="104">
        <f>IF(O71="","",IF(O71&gt;Q71,1,0))</f>
        <v>1</v>
      </c>
      <c r="AH71" s="104">
        <f>IF(Q71="","",IF(O71&lt;Q71,1,0))</f>
        <v>0</v>
      </c>
      <c r="AI71" s="104"/>
      <c r="AJ71" s="104"/>
    </row>
    <row r="72" spans="2:36" s="10" customFormat="1" ht="15" customHeight="1">
      <c r="B72" s="201" t="s">
        <v>47</v>
      </c>
      <c r="C72" s="203" t="s">
        <v>111</v>
      </c>
      <c r="D72" s="39" t="str">
        <f>IF(E72="","",IF(D73&gt;H73,"○","×"))</f>
        <v>×</v>
      </c>
      <c r="E72" s="21">
        <f>IF(L69="","",L69)</f>
        <v>11</v>
      </c>
      <c r="F72" s="22" t="s">
        <v>87</v>
      </c>
      <c r="G72" s="21">
        <f>IF(J69="","",J69)</f>
        <v>15</v>
      </c>
      <c r="H72" s="44"/>
      <c r="I72" s="172"/>
      <c r="J72" s="173"/>
      <c r="K72" s="173"/>
      <c r="L72" s="173"/>
      <c r="M72" s="174"/>
      <c r="N72" s="39" t="str">
        <f>IF(O72="","",IF(N73&gt;R73,"○","×"))</f>
        <v>○</v>
      </c>
      <c r="O72" s="21">
        <v>15</v>
      </c>
      <c r="P72" s="22" t="s">
        <v>87</v>
      </c>
      <c r="Q72" s="21">
        <v>13</v>
      </c>
      <c r="R72" s="45"/>
      <c r="S72" s="150">
        <f>IF(D72="","",COUNTIF(D72:R74,"○"))</f>
        <v>1</v>
      </c>
      <c r="T72" s="159" t="s">
        <v>28</v>
      </c>
      <c r="U72" s="151">
        <f>IF(D72="","",COUNTIF(D72:R74,"×"))</f>
        <v>1</v>
      </c>
      <c r="V72" s="150">
        <f>IF(AD73="","",RANK(AD73,AD69:AD77))</f>
        <v>2</v>
      </c>
      <c r="W72" s="151"/>
      <c r="X72" s="23"/>
      <c r="Y72" s="23"/>
      <c r="Z72" s="43"/>
      <c r="AA72" s="43"/>
      <c r="AD72" s="48"/>
      <c r="AE72" s="48">
        <f>IF(O72="","",IF(O72&gt;Q72,1,0))</f>
        <v>1</v>
      </c>
      <c r="AF72" s="104">
        <f>IF(Q72="","",IF(O72&lt;Q72,1,0))</f>
        <v>0</v>
      </c>
      <c r="AG72" s="104"/>
      <c r="AH72" s="104"/>
      <c r="AI72" s="104"/>
      <c r="AJ72" s="104"/>
    </row>
    <row r="73" spans="2:36" s="10" customFormat="1" ht="15" customHeight="1">
      <c r="B73" s="201"/>
      <c r="C73" s="204"/>
      <c r="D73" s="163">
        <f>M70</f>
        <v>1</v>
      </c>
      <c r="E73" s="23">
        <f>IF(L70="","",L70)</f>
        <v>15</v>
      </c>
      <c r="F73" s="16" t="s">
        <v>88</v>
      </c>
      <c r="G73" s="23">
        <f>IF(J70="","",J70)</f>
        <v>12</v>
      </c>
      <c r="H73" s="165">
        <f>I70</f>
        <v>2</v>
      </c>
      <c r="I73" s="175"/>
      <c r="J73" s="176"/>
      <c r="K73" s="176"/>
      <c r="L73" s="176"/>
      <c r="M73" s="177"/>
      <c r="N73" s="163">
        <f>IF(O72="","",SUM(AE72:AE74))</f>
        <v>2</v>
      </c>
      <c r="O73" s="23">
        <v>12</v>
      </c>
      <c r="P73" s="16" t="s">
        <v>30</v>
      </c>
      <c r="Q73" s="23">
        <v>15</v>
      </c>
      <c r="R73" s="165">
        <f>IF(Q72="","",SUM(AF72:AF74))</f>
        <v>1</v>
      </c>
      <c r="S73" s="162"/>
      <c r="T73" s="160"/>
      <c r="U73" s="161"/>
      <c r="V73" s="162"/>
      <c r="W73" s="161"/>
      <c r="X73" s="23"/>
      <c r="Y73" s="23"/>
      <c r="Z73" s="43"/>
      <c r="AA73" s="43"/>
      <c r="AD73" s="102">
        <f>IF(S72="","",S72*1000+(D73+N73)*100+((D73+N73)-(H73+R73))*10+((SUM(E72:E74)+SUM(O72:O74))-(SUM(G72:G74)+SUM(Q72:Q74))))</f>
        <v>1294</v>
      </c>
      <c r="AE73" s="48">
        <f>IF(O73="","",IF(O73&gt;Q73,1,0))</f>
        <v>0</v>
      </c>
      <c r="AF73" s="104">
        <f>IF(Q73="","",IF(O73&lt;Q73,1,0))</f>
        <v>1</v>
      </c>
      <c r="AG73" s="104"/>
      <c r="AH73" s="104"/>
      <c r="AI73" s="104"/>
      <c r="AJ73" s="104"/>
    </row>
    <row r="74" spans="2:36" s="10" customFormat="1" ht="15" customHeight="1">
      <c r="B74" s="202"/>
      <c r="C74" s="205"/>
      <c r="D74" s="164"/>
      <c r="E74" s="24">
        <f>IF(L71="","",L71)</f>
        <v>7</v>
      </c>
      <c r="F74" s="20" t="s">
        <v>89</v>
      </c>
      <c r="G74" s="24">
        <f>IF(J71="","",J71)</f>
        <v>15</v>
      </c>
      <c r="H74" s="166"/>
      <c r="I74" s="178"/>
      <c r="J74" s="179"/>
      <c r="K74" s="179"/>
      <c r="L74" s="179"/>
      <c r="M74" s="180"/>
      <c r="N74" s="164"/>
      <c r="O74" s="24">
        <v>15</v>
      </c>
      <c r="P74" s="16" t="s">
        <v>88</v>
      </c>
      <c r="Q74" s="24">
        <v>11</v>
      </c>
      <c r="R74" s="166"/>
      <c r="S74" s="141"/>
      <c r="T74" s="142"/>
      <c r="U74" s="143"/>
      <c r="V74" s="141"/>
      <c r="W74" s="143"/>
      <c r="X74" s="23"/>
      <c r="Y74" s="23"/>
      <c r="Z74" s="43"/>
      <c r="AA74" s="43"/>
      <c r="AD74" s="48"/>
      <c r="AE74" s="48">
        <f>IF(O74="","",IF(O74&gt;Q74,1,0))</f>
        <v>1</v>
      </c>
      <c r="AF74" s="104">
        <f>IF(Q74="","",IF(O74&lt;Q74,1,0))</f>
        <v>0</v>
      </c>
      <c r="AG74" s="104"/>
      <c r="AH74" s="104"/>
      <c r="AI74" s="104"/>
      <c r="AJ74" s="104"/>
    </row>
    <row r="75" spans="2:36" s="10" customFormat="1" ht="15" customHeight="1">
      <c r="B75" s="185" t="s">
        <v>92</v>
      </c>
      <c r="C75" s="187" t="s">
        <v>105</v>
      </c>
      <c r="D75" s="39" t="str">
        <f>IF(E75="","",IF(D76&gt;H76,"○","×"))</f>
        <v>×</v>
      </c>
      <c r="E75" s="21">
        <f>IF(Q69="","",Q69)</f>
        <v>12</v>
      </c>
      <c r="F75" s="22" t="s">
        <v>88</v>
      </c>
      <c r="G75" s="21">
        <f>IF(O69="","",O69)</f>
        <v>15</v>
      </c>
      <c r="H75" s="45"/>
      <c r="I75" s="39" t="str">
        <f>IF(J75="","",IF(I76&gt;M76,"○","×"))</f>
        <v>×</v>
      </c>
      <c r="J75" s="21">
        <f>IF(Q72="","",Q72)</f>
        <v>13</v>
      </c>
      <c r="K75" s="16" t="s">
        <v>88</v>
      </c>
      <c r="L75" s="21">
        <f>IF(O72="","",O72)</f>
        <v>15</v>
      </c>
      <c r="M75" s="45"/>
      <c r="N75" s="172"/>
      <c r="O75" s="173"/>
      <c r="P75" s="173"/>
      <c r="Q75" s="173"/>
      <c r="R75" s="174"/>
      <c r="S75" s="150">
        <f>IF(D75="","",COUNTIF(D75:M75,"○"))</f>
        <v>0</v>
      </c>
      <c r="T75" s="159" t="s">
        <v>28</v>
      </c>
      <c r="U75" s="151">
        <f>IF(D75="","",COUNTIF(D75:M75,"×"))</f>
        <v>2</v>
      </c>
      <c r="V75" s="150">
        <f>IF(AD76="","",RANK(AD76,AD69:AD77))</f>
        <v>3</v>
      </c>
      <c r="W75" s="151"/>
      <c r="X75" s="23"/>
      <c r="Y75" s="23"/>
      <c r="Z75" s="43"/>
      <c r="AA75" s="43"/>
      <c r="AD75" s="48"/>
      <c r="AE75" s="48"/>
      <c r="AF75" s="104"/>
      <c r="AG75" s="104"/>
      <c r="AH75" s="104"/>
      <c r="AI75" s="104"/>
      <c r="AJ75" s="104"/>
    </row>
    <row r="76" spans="2:36" s="10" customFormat="1" ht="15" customHeight="1">
      <c r="B76" s="185"/>
      <c r="C76" s="188"/>
      <c r="D76" s="163">
        <f>R70</f>
        <v>1</v>
      </c>
      <c r="E76" s="23">
        <f>IF(Q70="","",Q70)</f>
        <v>19</v>
      </c>
      <c r="F76" s="16" t="s">
        <v>90</v>
      </c>
      <c r="G76" s="23">
        <f>IF(O70="","",O70)</f>
        <v>17</v>
      </c>
      <c r="H76" s="165">
        <f>N70</f>
        <v>2</v>
      </c>
      <c r="I76" s="163">
        <f>R73</f>
        <v>1</v>
      </c>
      <c r="J76" s="23">
        <f>IF(Q73="","",Q73)</f>
        <v>15</v>
      </c>
      <c r="K76" s="16" t="s">
        <v>90</v>
      </c>
      <c r="L76" s="41">
        <f>IF(O73="","",O73)</f>
        <v>12</v>
      </c>
      <c r="M76" s="165">
        <f>N73</f>
        <v>2</v>
      </c>
      <c r="N76" s="175"/>
      <c r="O76" s="176"/>
      <c r="P76" s="176"/>
      <c r="Q76" s="176"/>
      <c r="R76" s="177"/>
      <c r="S76" s="162"/>
      <c r="T76" s="160"/>
      <c r="U76" s="161"/>
      <c r="V76" s="162"/>
      <c r="W76" s="161"/>
      <c r="X76" s="23"/>
      <c r="Y76" s="23"/>
      <c r="Z76" s="43"/>
      <c r="AA76" s="43"/>
      <c r="AD76" s="102">
        <f>IF(S75="","",S75*1000+(D76+I76)*100+((D76+I76)-(H76+M76))*10+((SUM(E75:E77)+SUM(J75:J77))-(SUM(G75:G77)+SUM(L75:L77))))</f>
        <v>173</v>
      </c>
      <c r="AE76" s="48"/>
      <c r="AF76" s="104"/>
      <c r="AG76" s="104"/>
      <c r="AH76" s="104"/>
      <c r="AI76" s="104"/>
      <c r="AJ76" s="104"/>
    </row>
    <row r="77" spans="2:36" s="10" customFormat="1" ht="15" customHeight="1">
      <c r="B77" s="186"/>
      <c r="C77" s="189"/>
      <c r="D77" s="164"/>
      <c r="E77" s="24">
        <f>IF(Q71="","",Q71)</f>
        <v>12</v>
      </c>
      <c r="F77" s="20" t="s">
        <v>90</v>
      </c>
      <c r="G77" s="24">
        <f>IF(O71="","",O71)</f>
        <v>15</v>
      </c>
      <c r="H77" s="166"/>
      <c r="I77" s="164"/>
      <c r="J77" s="24">
        <f>IF(Q74="","",Q74)</f>
        <v>11</v>
      </c>
      <c r="K77" s="16" t="s">
        <v>90</v>
      </c>
      <c r="L77" s="42">
        <f>IF(O74="","",O74)</f>
        <v>15</v>
      </c>
      <c r="M77" s="166"/>
      <c r="N77" s="178"/>
      <c r="O77" s="179"/>
      <c r="P77" s="179"/>
      <c r="Q77" s="179"/>
      <c r="R77" s="180"/>
      <c r="S77" s="141"/>
      <c r="T77" s="142"/>
      <c r="U77" s="143"/>
      <c r="V77" s="141"/>
      <c r="W77" s="143"/>
      <c r="X77" s="23"/>
      <c r="Y77" s="23"/>
      <c r="Z77" s="43"/>
      <c r="AA77" s="43"/>
      <c r="AD77" s="48"/>
      <c r="AE77" s="48"/>
      <c r="AF77" s="104"/>
      <c r="AG77" s="104"/>
      <c r="AH77" s="104"/>
      <c r="AI77" s="104"/>
      <c r="AJ77" s="104"/>
    </row>
    <row r="78" spans="2:36" s="30" customFormat="1" ht="15" customHeight="1">
      <c r="B78" s="31"/>
      <c r="C78" s="31"/>
      <c r="K78" s="32"/>
      <c r="AD78" s="48"/>
      <c r="AE78" s="48"/>
      <c r="AF78" s="104"/>
      <c r="AG78" s="104"/>
      <c r="AH78" s="104"/>
      <c r="AI78" s="104"/>
      <c r="AJ78" s="104"/>
    </row>
    <row r="79" spans="2:36" s="10" customFormat="1" ht="15" customHeight="1">
      <c r="B79" s="34" t="s">
        <v>108</v>
      </c>
      <c r="C79" s="12"/>
      <c r="D79" s="182" t="s">
        <v>22</v>
      </c>
      <c r="E79" s="183"/>
      <c r="F79" s="183"/>
      <c r="G79" s="183"/>
      <c r="H79" s="184"/>
      <c r="I79" s="182" t="s">
        <v>112</v>
      </c>
      <c r="J79" s="183"/>
      <c r="K79" s="183"/>
      <c r="L79" s="183"/>
      <c r="M79" s="184"/>
      <c r="N79" s="182" t="s">
        <v>98</v>
      </c>
      <c r="O79" s="183"/>
      <c r="P79" s="183"/>
      <c r="Q79" s="183"/>
      <c r="R79" s="184"/>
      <c r="S79" s="13"/>
      <c r="T79" s="38" t="s">
        <v>24</v>
      </c>
      <c r="U79" s="38"/>
      <c r="V79" s="182" t="s">
        <v>25</v>
      </c>
      <c r="W79" s="184"/>
      <c r="AA79" s="17"/>
      <c r="AD79" s="48"/>
      <c r="AE79" s="48"/>
      <c r="AF79" s="104"/>
      <c r="AG79" s="104"/>
      <c r="AH79" s="104"/>
      <c r="AI79" s="104"/>
      <c r="AJ79" s="104"/>
    </row>
    <row r="80" spans="2:36" s="10" customFormat="1" ht="15" customHeight="1">
      <c r="B80" s="181" t="s">
        <v>47</v>
      </c>
      <c r="C80" s="169" t="s">
        <v>339</v>
      </c>
      <c r="D80" s="172"/>
      <c r="E80" s="173"/>
      <c r="F80" s="173"/>
      <c r="G80" s="173"/>
      <c r="H80" s="174"/>
      <c r="I80" s="39">
        <f>IF(I81="","",IF(I81&gt;M81,"○","×"))</f>
      </c>
      <c r="J80" s="21"/>
      <c r="K80" s="16" t="s">
        <v>33</v>
      </c>
      <c r="L80" s="21"/>
      <c r="M80" s="40"/>
      <c r="N80" s="14">
        <f>IF(N81="","",IF(N81&gt;R81,"○","×"))</f>
      </c>
      <c r="O80" s="21"/>
      <c r="P80" s="16" t="s">
        <v>33</v>
      </c>
      <c r="Q80" s="21"/>
      <c r="R80" s="40"/>
      <c r="S80" s="150">
        <f>IF(I80="","",COUNTIF(I80:R80,"○"))</f>
      </c>
      <c r="T80" s="159" t="s">
        <v>28</v>
      </c>
      <c r="U80" s="151">
        <f>IF(I80="","",COUNTIF(I80:R80,"×"))</f>
      </c>
      <c r="V80" s="150">
        <f>IF(AD81="","",RANK(AD81,AD80:AD88))</f>
      </c>
      <c r="W80" s="151"/>
      <c r="X80" s="23"/>
      <c r="Y80" s="23"/>
      <c r="Z80" s="17"/>
      <c r="AA80" s="17"/>
      <c r="AD80" s="48"/>
      <c r="AE80" s="48">
        <f>IF(J80="","",IF(J80&gt;L80,1,0))</f>
      </c>
      <c r="AF80" s="104">
        <f>IF(L80="","",IF(J80&lt;L80,1,0))</f>
      </c>
      <c r="AG80" s="104">
        <f>IF(O80="","",IF(O80&gt;Q80,1,0))</f>
      </c>
      <c r="AH80" s="104">
        <f>IF(Q80="","",IF(O80&lt;Q80,1,0))</f>
      </c>
      <c r="AI80" s="104"/>
      <c r="AJ80" s="104"/>
    </row>
    <row r="81" spans="2:36" s="10" customFormat="1" ht="15" customHeight="1">
      <c r="B81" s="167"/>
      <c r="C81" s="170"/>
      <c r="D81" s="175"/>
      <c r="E81" s="176"/>
      <c r="F81" s="176"/>
      <c r="G81" s="176"/>
      <c r="H81" s="177"/>
      <c r="I81" s="163">
        <f>IF(J80="","",SUM(AE80:AE82))</f>
      </c>
      <c r="J81" s="23"/>
      <c r="K81" s="16" t="s">
        <v>33</v>
      </c>
      <c r="L81" s="23"/>
      <c r="M81" s="165">
        <f>IF(L80="","",SUM(AF80:AF82))</f>
      </c>
      <c r="N81" s="163">
        <f>IF(O80="","",SUM(AG80:AG82))</f>
      </c>
      <c r="O81" s="41"/>
      <c r="P81" s="16" t="s">
        <v>33</v>
      </c>
      <c r="Q81" s="41"/>
      <c r="R81" s="165">
        <f>IF(Q80="","",SUM(AH80:AH82))</f>
      </c>
      <c r="S81" s="162"/>
      <c r="T81" s="160"/>
      <c r="U81" s="161"/>
      <c r="V81" s="162"/>
      <c r="W81" s="161"/>
      <c r="X81" s="23"/>
      <c r="Y81" s="23"/>
      <c r="Z81" s="17"/>
      <c r="AA81" s="17"/>
      <c r="AD81" s="102">
        <f>IF(S80="","",S80*1000+(I81+N81)*100+((I81+N81)-(M81+R81))*10+((SUM(J80:J82)+SUM(O80:O82))-(SUM(L80:L82)+SUM(Q80:Q82))))</f>
      </c>
      <c r="AE81" s="48">
        <f>IF(J81="","",IF(J81&gt;L81,1,0))</f>
      </c>
      <c r="AF81" s="104">
        <f>IF(L81="","",IF(J81&lt;L81,1,0))</f>
      </c>
      <c r="AG81" s="104">
        <f>IF(O81="","",IF(O81&gt;Q81,1,0))</f>
      </c>
      <c r="AH81" s="104">
        <f>IF(Q81="","",IF(O81&lt;Q81,1,0))</f>
      </c>
      <c r="AI81" s="104"/>
      <c r="AJ81" s="104"/>
    </row>
    <row r="82" spans="2:36" s="10" customFormat="1" ht="15" customHeight="1">
      <c r="B82" s="168"/>
      <c r="C82" s="171"/>
      <c r="D82" s="178"/>
      <c r="E82" s="179"/>
      <c r="F82" s="179"/>
      <c r="G82" s="179"/>
      <c r="H82" s="180"/>
      <c r="I82" s="164"/>
      <c r="J82" s="24"/>
      <c r="K82" s="16" t="s">
        <v>109</v>
      </c>
      <c r="L82" s="24"/>
      <c r="M82" s="166"/>
      <c r="N82" s="164"/>
      <c r="O82" s="42"/>
      <c r="P82" s="16" t="s">
        <v>109</v>
      </c>
      <c r="Q82" s="42"/>
      <c r="R82" s="166"/>
      <c r="S82" s="141"/>
      <c r="T82" s="142"/>
      <c r="U82" s="143"/>
      <c r="V82" s="141"/>
      <c r="W82" s="143"/>
      <c r="X82" s="23"/>
      <c r="Y82" s="23"/>
      <c r="Z82" s="43"/>
      <c r="AA82" s="43"/>
      <c r="AD82" s="48"/>
      <c r="AE82" s="48">
        <f>IF(J82="","",IF(J82&gt;L82,1,0))</f>
      </c>
      <c r="AF82" s="104">
        <f>IF(L82="","",IF(J82&lt;L82,1,0))</f>
      </c>
      <c r="AG82" s="104">
        <f>IF(O82="","",IF(O82&gt;Q82,1,0))</f>
      </c>
      <c r="AH82" s="104">
        <f>IF(Q82="","",IF(O82&lt;Q82,1,0))</f>
      </c>
      <c r="AI82" s="104"/>
      <c r="AJ82" s="104"/>
    </row>
    <row r="83" spans="2:36" s="10" customFormat="1" ht="15" customHeight="1">
      <c r="B83" s="181" t="s">
        <v>46</v>
      </c>
      <c r="C83" s="169" t="s">
        <v>110</v>
      </c>
      <c r="D83" s="39">
        <f>IF(E83="","",IF(D84&gt;H84,"○","×"))</f>
      </c>
      <c r="E83" s="21">
        <f>IF(L80="","",L80)</f>
      </c>
      <c r="F83" s="22" t="s">
        <v>109</v>
      </c>
      <c r="G83" s="21">
        <f>IF(J80="","",J80)</f>
      </c>
      <c r="H83" s="44"/>
      <c r="I83" s="172"/>
      <c r="J83" s="173"/>
      <c r="K83" s="173"/>
      <c r="L83" s="173"/>
      <c r="M83" s="174"/>
      <c r="N83" s="39">
        <f>IF(O83="","",IF(N84&gt;R84,"○","×"))</f>
      </c>
      <c r="O83" s="21"/>
      <c r="P83" s="22" t="s">
        <v>109</v>
      </c>
      <c r="Q83" s="21"/>
      <c r="R83" s="45"/>
      <c r="S83" s="150">
        <f>IF(D83="","",COUNTIF(D83:R85,"○"))</f>
      </c>
      <c r="T83" s="159" t="s">
        <v>28</v>
      </c>
      <c r="U83" s="151">
        <f>IF(D83="","",COUNTIF(D83:R85,"×"))</f>
      </c>
      <c r="V83" s="150">
        <f>IF(AD84="","",RANK(AD84,AD80:AD88))</f>
      </c>
      <c r="W83" s="151"/>
      <c r="X83" s="23"/>
      <c r="Y83" s="23"/>
      <c r="Z83" s="43"/>
      <c r="AA83" s="43"/>
      <c r="AD83" s="48"/>
      <c r="AE83" s="48">
        <f>IF(O83="","",IF(O83&gt;Q83,1,0))</f>
      </c>
      <c r="AF83" s="104">
        <f>IF(Q83="","",IF(O83&lt;Q83,1,0))</f>
      </c>
      <c r="AG83" s="104"/>
      <c r="AH83" s="104"/>
      <c r="AI83" s="104"/>
      <c r="AJ83" s="104"/>
    </row>
    <row r="84" spans="2:36" s="10" customFormat="1" ht="15" customHeight="1">
      <c r="B84" s="167"/>
      <c r="C84" s="170"/>
      <c r="D84" s="163">
        <f>M81</f>
      </c>
      <c r="E84" s="23">
        <f>IF(L81="","",L81)</f>
      </c>
      <c r="F84" s="16" t="s">
        <v>33</v>
      </c>
      <c r="G84" s="23">
        <f>IF(J81="","",J81)</f>
      </c>
      <c r="H84" s="165">
        <f>I81</f>
      </c>
      <c r="I84" s="175"/>
      <c r="J84" s="176"/>
      <c r="K84" s="176"/>
      <c r="L84" s="176"/>
      <c r="M84" s="177"/>
      <c r="N84" s="163">
        <f>IF(O83="","",SUM(AE83:AE85))</f>
      </c>
      <c r="O84" s="23"/>
      <c r="P84" s="16" t="s">
        <v>30</v>
      </c>
      <c r="Q84" s="23"/>
      <c r="R84" s="165">
        <f>IF(Q83="","",SUM(AF83:AF85))</f>
      </c>
      <c r="S84" s="162"/>
      <c r="T84" s="160"/>
      <c r="U84" s="161"/>
      <c r="V84" s="162"/>
      <c r="W84" s="161"/>
      <c r="X84" s="23"/>
      <c r="Y84" s="23"/>
      <c r="Z84" s="43"/>
      <c r="AA84" s="43"/>
      <c r="AD84" s="102">
        <f>IF(S83="","",S83*1000+(D84+N84)*100+((D84+N84)-(H84+R84))*10+((SUM(E83:E85)+SUM(O83:O85))-(SUM(G83:G85)+SUM(Q83:Q85))))</f>
      </c>
      <c r="AE84" s="48">
        <f>IF(O84="","",IF(O84&gt;Q84,1,0))</f>
      </c>
      <c r="AF84" s="104">
        <f>IF(Q84="","",IF(O84&lt;Q84,1,0))</f>
      </c>
      <c r="AG84" s="104"/>
      <c r="AH84" s="104"/>
      <c r="AI84" s="104"/>
      <c r="AJ84" s="104"/>
    </row>
    <row r="85" spans="2:36" s="10" customFormat="1" ht="15" customHeight="1">
      <c r="B85" s="168"/>
      <c r="C85" s="171"/>
      <c r="D85" s="164"/>
      <c r="E85" s="24">
        <f>IF(L82="","",L82)</f>
      </c>
      <c r="F85" s="20" t="s">
        <v>33</v>
      </c>
      <c r="G85" s="24">
        <f>IF(J82="","",J82)</f>
      </c>
      <c r="H85" s="166"/>
      <c r="I85" s="178"/>
      <c r="J85" s="179"/>
      <c r="K85" s="179"/>
      <c r="L85" s="179"/>
      <c r="M85" s="180"/>
      <c r="N85" s="164"/>
      <c r="O85" s="24"/>
      <c r="P85" s="16" t="s">
        <v>33</v>
      </c>
      <c r="Q85" s="24"/>
      <c r="R85" s="166"/>
      <c r="S85" s="141"/>
      <c r="T85" s="142"/>
      <c r="U85" s="143"/>
      <c r="V85" s="141"/>
      <c r="W85" s="143"/>
      <c r="X85" s="23"/>
      <c r="Y85" s="23"/>
      <c r="Z85" s="43"/>
      <c r="AA85" s="43"/>
      <c r="AD85" s="48"/>
      <c r="AE85" s="48">
        <f>IF(O85="","",IF(O85&gt;Q85,1,0))</f>
      </c>
      <c r="AF85" s="104">
        <f>IF(Q85="","",IF(O85&lt;Q85,1,0))</f>
      </c>
      <c r="AG85" s="104"/>
      <c r="AH85" s="104"/>
      <c r="AI85" s="104"/>
      <c r="AJ85" s="104"/>
    </row>
    <row r="86" spans="2:36" s="10" customFormat="1" ht="15" customHeight="1">
      <c r="B86" s="167" t="s">
        <v>47</v>
      </c>
      <c r="C86" s="169" t="s">
        <v>111</v>
      </c>
      <c r="D86" s="39">
        <f>IF(E86="","",IF(D87&gt;H87,"○","×"))</f>
      </c>
      <c r="E86" s="21">
        <f>IF(Q80="","",Q80)</f>
      </c>
      <c r="F86" s="22" t="s">
        <v>33</v>
      </c>
      <c r="G86" s="21">
        <f>IF(O80="","",O80)</f>
      </c>
      <c r="H86" s="45"/>
      <c r="I86" s="39">
        <f>IF(J86="","",IF(I87&gt;M87,"○","×"))</f>
      </c>
      <c r="J86" s="21">
        <f>IF(Q83="","",Q83)</f>
      </c>
      <c r="K86" s="16" t="s">
        <v>71</v>
      </c>
      <c r="L86" s="21">
        <f>IF(O83="","",O83)</f>
      </c>
      <c r="M86" s="45"/>
      <c r="N86" s="172"/>
      <c r="O86" s="173"/>
      <c r="P86" s="173"/>
      <c r="Q86" s="173"/>
      <c r="R86" s="174"/>
      <c r="S86" s="150">
        <f>IF(D86="","",COUNTIF(D86:M86,"○"))</f>
      </c>
      <c r="T86" s="159" t="s">
        <v>28</v>
      </c>
      <c r="U86" s="151">
        <f>IF(D86="","",COUNTIF(D86:M86,"×"))</f>
      </c>
      <c r="V86" s="150">
        <f>IF(AD87="","",RANK(AD87,AD80:AD88))</f>
      </c>
      <c r="W86" s="151"/>
      <c r="X86" s="23"/>
      <c r="Y86" s="23"/>
      <c r="Z86" s="43"/>
      <c r="AA86" s="43"/>
      <c r="AD86" s="48"/>
      <c r="AE86" s="48"/>
      <c r="AF86" s="104"/>
      <c r="AG86" s="104"/>
      <c r="AH86" s="104"/>
      <c r="AI86" s="104"/>
      <c r="AJ86" s="104"/>
    </row>
    <row r="87" spans="2:36" s="10" customFormat="1" ht="15" customHeight="1">
      <c r="B87" s="167"/>
      <c r="C87" s="170"/>
      <c r="D87" s="163">
        <f>R81</f>
      </c>
      <c r="E87" s="23">
        <f>IF(Q81="","",Q81)</f>
      </c>
      <c r="F87" s="16" t="s">
        <v>26</v>
      </c>
      <c r="G87" s="23">
        <f>IF(O81="","",O81)</f>
      </c>
      <c r="H87" s="165">
        <f>N81</f>
      </c>
      <c r="I87" s="163">
        <f>R84</f>
      </c>
      <c r="J87" s="23">
        <f>IF(Q84="","",Q84)</f>
      </c>
      <c r="K87" s="16" t="s">
        <v>40</v>
      </c>
      <c r="L87" s="41">
        <f>IF(O84="","",O84)</f>
      </c>
      <c r="M87" s="165">
        <f>N84</f>
      </c>
      <c r="N87" s="175"/>
      <c r="O87" s="176"/>
      <c r="P87" s="176"/>
      <c r="Q87" s="176"/>
      <c r="R87" s="177"/>
      <c r="S87" s="162"/>
      <c r="T87" s="160"/>
      <c r="U87" s="161"/>
      <c r="V87" s="162"/>
      <c r="W87" s="161"/>
      <c r="X87" s="23"/>
      <c r="Y87" s="23"/>
      <c r="Z87" s="43"/>
      <c r="AA87" s="43"/>
      <c r="AD87" s="102">
        <f>IF(S86="","",S86*1000+(D87+I87)*100+((D87+I87)-(H87+M87))*10+((SUM(E86:E88)+SUM(J86:J88))-(SUM(G86:G88)+SUM(L86:L88))))</f>
      </c>
      <c r="AE87" s="48"/>
      <c r="AF87" s="104"/>
      <c r="AG87" s="104"/>
      <c r="AH87" s="104"/>
      <c r="AI87" s="104"/>
      <c r="AJ87" s="104"/>
    </row>
    <row r="88" spans="2:36" s="10" customFormat="1" ht="15" customHeight="1">
      <c r="B88" s="168"/>
      <c r="C88" s="171"/>
      <c r="D88" s="164"/>
      <c r="E88" s="24">
        <f>IF(Q82="","",Q82)</f>
      </c>
      <c r="F88" s="20" t="s">
        <v>33</v>
      </c>
      <c r="G88" s="24">
        <f>IF(O82="","",O82)</f>
      </c>
      <c r="H88" s="166"/>
      <c r="I88" s="164"/>
      <c r="J88" s="24">
        <f>IF(Q85="","",Q85)</f>
      </c>
      <c r="K88" s="20" t="s">
        <v>33</v>
      </c>
      <c r="L88" s="42">
        <f>IF(O85="","",O85)</f>
      </c>
      <c r="M88" s="166"/>
      <c r="N88" s="178"/>
      <c r="O88" s="179"/>
      <c r="P88" s="179"/>
      <c r="Q88" s="179"/>
      <c r="R88" s="180"/>
      <c r="S88" s="141"/>
      <c r="T88" s="142"/>
      <c r="U88" s="143"/>
      <c r="V88" s="141"/>
      <c r="W88" s="143"/>
      <c r="X88" s="23"/>
      <c r="Y88" s="23"/>
      <c r="Z88" s="43"/>
      <c r="AA88" s="43"/>
      <c r="AD88" s="48"/>
      <c r="AE88" s="48"/>
      <c r="AF88" s="104"/>
      <c r="AG88" s="104"/>
      <c r="AH88" s="104"/>
      <c r="AI88" s="104"/>
      <c r="AJ88" s="104"/>
    </row>
    <row r="89" spans="30:36" ht="13.5">
      <c r="AD89" s="100"/>
      <c r="AE89" s="100"/>
      <c r="AF89" s="105"/>
      <c r="AG89" s="105"/>
      <c r="AH89" s="105"/>
      <c r="AI89" s="105"/>
      <c r="AJ89" s="105"/>
    </row>
    <row r="90" spans="30:36" ht="13.5">
      <c r="AD90" s="100"/>
      <c r="AE90" s="100"/>
      <c r="AF90" s="105"/>
      <c r="AG90" s="105"/>
      <c r="AH90" s="105"/>
      <c r="AI90" s="105"/>
      <c r="AJ90" s="105"/>
    </row>
    <row r="91" spans="2:36" ht="13.5">
      <c r="B91" t="s">
        <v>64</v>
      </c>
      <c r="P91" t="s">
        <v>114</v>
      </c>
      <c r="AD91" s="100"/>
      <c r="AE91" s="100"/>
      <c r="AF91" s="105"/>
      <c r="AG91" s="105"/>
      <c r="AH91" s="105"/>
      <c r="AI91" s="105"/>
      <c r="AJ91" s="105"/>
    </row>
    <row r="92" spans="2:36" ht="14.25" thickBot="1">
      <c r="B92" s="117" t="str">
        <f>INDEX(B44:B55,MATCH(1,AA44:AA55,0),1)</f>
        <v>(惣　開)　</v>
      </c>
      <c r="C92" s="84" t="str">
        <f>INDEX(C44:C55,MATCH(1,AA44:AA55,0),1)</f>
        <v>篠藤　美伶
篠藤　　眞</v>
      </c>
      <c r="D92" s="67"/>
      <c r="E92" s="67"/>
      <c r="F92" s="67"/>
      <c r="G92" s="67"/>
      <c r="L92" s="67"/>
      <c r="M92" s="67"/>
      <c r="N92" s="67"/>
      <c r="O92" s="67"/>
      <c r="P92" s="84" t="str">
        <f>INDEX(C69:C77,MATCH(1,V69:V77,0),1)</f>
        <v>福田　央毅
福田　和也</v>
      </c>
      <c r="Q92" s="84"/>
      <c r="R92" s="84"/>
      <c r="S92" s="84"/>
      <c r="T92" s="84"/>
      <c r="U92" s="83" t="str">
        <f>INDEX(B69:B77,MATCH(1,V69:V77,0),1)</f>
        <v>(神　郷)　</v>
      </c>
      <c r="V92" s="83"/>
      <c r="W92" s="83"/>
      <c r="X92" s="83"/>
      <c r="AD92" s="100"/>
      <c r="AE92" s="100"/>
      <c r="AF92" s="105"/>
      <c r="AG92" s="105"/>
      <c r="AH92" s="105"/>
      <c r="AI92" s="105"/>
      <c r="AJ92" s="105"/>
    </row>
    <row r="93" spans="2:36" ht="13.5">
      <c r="B93" s="117"/>
      <c r="C93" s="84"/>
      <c r="E93" s="156" t="s">
        <v>324</v>
      </c>
      <c r="F93" s="124"/>
      <c r="G93" s="124"/>
      <c r="H93" s="78"/>
      <c r="K93" s="77"/>
      <c r="L93" s="116" t="s">
        <v>316</v>
      </c>
      <c r="M93" s="110"/>
      <c r="N93" s="110"/>
      <c r="P93" s="84"/>
      <c r="Q93" s="84"/>
      <c r="R93" s="84"/>
      <c r="S93" s="84"/>
      <c r="T93" s="84"/>
      <c r="U93" s="83"/>
      <c r="V93" s="83"/>
      <c r="W93" s="83"/>
      <c r="X93" s="83"/>
      <c r="AD93" s="100"/>
      <c r="AE93" s="100"/>
      <c r="AF93" s="105"/>
      <c r="AG93" s="105"/>
      <c r="AH93" s="105"/>
      <c r="AI93" s="105"/>
      <c r="AJ93" s="105"/>
    </row>
    <row r="94" spans="5:36" ht="14.25" thickBot="1">
      <c r="E94" s="123"/>
      <c r="F94" s="123"/>
      <c r="G94" s="124"/>
      <c r="H94" s="68"/>
      <c r="I94" s="5"/>
      <c r="J94" s="69"/>
      <c r="K94" s="75"/>
      <c r="L94" s="110"/>
      <c r="M94" s="117"/>
      <c r="N94" s="117"/>
      <c r="U94" s="101"/>
      <c r="V94" s="101"/>
      <c r="W94" s="101"/>
      <c r="X94" s="101"/>
      <c r="AD94" s="100"/>
      <c r="AE94" s="100"/>
      <c r="AF94" s="105"/>
      <c r="AG94" s="105"/>
      <c r="AH94" s="105"/>
      <c r="AI94" s="105"/>
      <c r="AJ94" s="105"/>
    </row>
    <row r="95" spans="2:36" ht="13.5">
      <c r="B95" t="s">
        <v>113</v>
      </c>
      <c r="E95" s="123"/>
      <c r="F95" s="123"/>
      <c r="G95" s="125"/>
      <c r="I95" s="119" t="s">
        <v>331</v>
      </c>
      <c r="J95" s="120"/>
      <c r="K95" s="47"/>
      <c r="L95" s="118"/>
      <c r="M95" s="117"/>
      <c r="N95" s="117"/>
      <c r="P95" t="s">
        <v>115</v>
      </c>
      <c r="U95" s="101"/>
      <c r="V95" s="101"/>
      <c r="W95" s="101"/>
      <c r="X95" s="101"/>
      <c r="AD95" s="100"/>
      <c r="AE95" s="100"/>
      <c r="AF95" s="105"/>
      <c r="AG95" s="105"/>
      <c r="AH95" s="105"/>
      <c r="AI95" s="105"/>
      <c r="AJ95" s="105"/>
    </row>
    <row r="96" spans="2:36" ht="13.5">
      <c r="B96" s="117" t="str">
        <f>INDEX(B58:B66,MATCH(1,V58:V66,0),1)</f>
        <v>(船　木)　</v>
      </c>
      <c r="C96" s="84" t="str">
        <f>INDEX(C58:C66,MATCH(1,V58:V66,0),1)</f>
        <v>波多　柚香
波多大五郎</v>
      </c>
      <c r="D96" s="5"/>
      <c r="E96" s="87"/>
      <c r="F96" s="87"/>
      <c r="G96" s="157"/>
      <c r="I96" s="121"/>
      <c r="J96" s="121"/>
      <c r="K96" s="47"/>
      <c r="L96" s="154"/>
      <c r="M96" s="111"/>
      <c r="N96" s="111"/>
      <c r="O96" s="5"/>
      <c r="P96" s="84" t="e">
        <f>INDEX(C80:C88,MATCH(1,V80:V88,0),1)</f>
        <v>#N/A</v>
      </c>
      <c r="Q96" s="84"/>
      <c r="R96" s="84"/>
      <c r="S96" s="84"/>
      <c r="T96" s="84"/>
      <c r="U96" s="83" t="e">
        <f>INDEX(B80:B88,MATCH(1,V80:V88,0),1)</f>
        <v>#N/A</v>
      </c>
      <c r="V96" s="83"/>
      <c r="W96" s="83"/>
      <c r="X96" s="83"/>
      <c r="AD96" s="100"/>
      <c r="AE96" s="100"/>
      <c r="AF96" s="105"/>
      <c r="AG96" s="105"/>
      <c r="AH96" s="105"/>
      <c r="AI96" s="105"/>
      <c r="AJ96" s="105"/>
    </row>
    <row r="97" spans="2:36" ht="13.5">
      <c r="B97" s="117"/>
      <c r="C97" s="84"/>
      <c r="I97" s="121"/>
      <c r="J97" s="121"/>
      <c r="P97" s="84"/>
      <c r="Q97" s="84"/>
      <c r="R97" s="84"/>
      <c r="S97" s="84"/>
      <c r="T97" s="84"/>
      <c r="U97" s="83"/>
      <c r="V97" s="83"/>
      <c r="W97" s="83"/>
      <c r="X97" s="83"/>
      <c r="AD97" s="100"/>
      <c r="AE97" s="100"/>
      <c r="AF97" s="105"/>
      <c r="AG97" s="105"/>
      <c r="AH97" s="105"/>
      <c r="AI97" s="105"/>
      <c r="AJ97" s="105"/>
    </row>
    <row r="98" spans="30:36" ht="13.5">
      <c r="AD98" s="100"/>
      <c r="AE98" s="100"/>
      <c r="AF98" s="105"/>
      <c r="AG98" s="105"/>
      <c r="AH98" s="105"/>
      <c r="AI98" s="105"/>
      <c r="AJ98" s="105"/>
    </row>
    <row r="99" spans="30:36" ht="13.5">
      <c r="AD99" s="100"/>
      <c r="AE99" s="100"/>
      <c r="AF99" s="105"/>
      <c r="AG99" s="105"/>
      <c r="AH99" s="105"/>
      <c r="AI99" s="105"/>
      <c r="AJ99" s="105"/>
    </row>
    <row r="100" spans="2:36" s="3" customFormat="1" ht="21">
      <c r="B100" s="155" t="s">
        <v>9</v>
      </c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AD100" s="103"/>
      <c r="AE100" s="103"/>
      <c r="AF100" s="106"/>
      <c r="AG100" s="106"/>
      <c r="AH100" s="106"/>
      <c r="AI100" s="106"/>
      <c r="AJ100" s="106"/>
    </row>
    <row r="101" spans="30:36" ht="13.5">
      <c r="AD101" s="100"/>
      <c r="AE101" s="100"/>
      <c r="AF101" s="105"/>
      <c r="AG101" s="105"/>
      <c r="AH101" s="105"/>
      <c r="AI101" s="105"/>
      <c r="AJ101" s="105"/>
    </row>
    <row r="102" spans="2:36" s="10" customFormat="1" ht="15" customHeight="1">
      <c r="B102" s="11" t="s">
        <v>134</v>
      </c>
      <c r="C102" s="12"/>
      <c r="D102" s="182" t="s">
        <v>143</v>
      </c>
      <c r="E102" s="183"/>
      <c r="F102" s="183"/>
      <c r="G102" s="183"/>
      <c r="H102" s="184"/>
      <c r="I102" s="182" t="s">
        <v>144</v>
      </c>
      <c r="J102" s="183"/>
      <c r="K102" s="183"/>
      <c r="L102" s="183"/>
      <c r="M102" s="184"/>
      <c r="N102" s="182" t="s">
        <v>14</v>
      </c>
      <c r="O102" s="183"/>
      <c r="P102" s="183"/>
      <c r="Q102" s="183"/>
      <c r="R102" s="184"/>
      <c r="S102" s="13"/>
      <c r="T102" s="38" t="s">
        <v>24</v>
      </c>
      <c r="U102" s="38"/>
      <c r="V102" s="182" t="s">
        <v>25</v>
      </c>
      <c r="W102" s="184"/>
      <c r="AA102" s="17"/>
      <c r="AD102" s="48"/>
      <c r="AE102" s="48"/>
      <c r="AF102" s="104"/>
      <c r="AG102" s="104"/>
      <c r="AH102" s="104"/>
      <c r="AI102" s="104"/>
      <c r="AJ102" s="104"/>
    </row>
    <row r="103" spans="2:36" s="10" customFormat="1" ht="15" customHeight="1">
      <c r="B103" s="190" t="s">
        <v>139</v>
      </c>
      <c r="C103" s="187" t="s">
        <v>141</v>
      </c>
      <c r="D103" s="172"/>
      <c r="E103" s="173"/>
      <c r="F103" s="173"/>
      <c r="G103" s="173"/>
      <c r="H103" s="174"/>
      <c r="I103" s="39" t="str">
        <f>IF(I104="","",IF(I104&gt;M104,"○","×"))</f>
        <v>○</v>
      </c>
      <c r="J103" s="21">
        <v>15</v>
      </c>
      <c r="K103" s="16" t="s">
        <v>33</v>
      </c>
      <c r="L103" s="21">
        <v>9</v>
      </c>
      <c r="M103" s="40"/>
      <c r="N103" s="14" t="str">
        <f>IF(N104="","",IF(N104&gt;R104,"○","×"))</f>
        <v>○</v>
      </c>
      <c r="O103" s="21">
        <v>15</v>
      </c>
      <c r="P103" s="16" t="s">
        <v>33</v>
      </c>
      <c r="Q103" s="21">
        <v>13</v>
      </c>
      <c r="R103" s="40"/>
      <c r="S103" s="150">
        <f>IF(I103="","",COUNTIF(I103:R103,"○"))</f>
        <v>2</v>
      </c>
      <c r="T103" s="159" t="s">
        <v>28</v>
      </c>
      <c r="U103" s="151">
        <f>IF(I103="","",COUNTIF(I103:R103,"×"))</f>
        <v>0</v>
      </c>
      <c r="V103" s="150">
        <f>IF(AD104="","",RANK(AD104,AD103:AD111))</f>
        <v>1</v>
      </c>
      <c r="W103" s="151"/>
      <c r="X103" s="23"/>
      <c r="Y103" s="23"/>
      <c r="Z103" s="17"/>
      <c r="AA103" s="17"/>
      <c r="AD103" s="48"/>
      <c r="AE103" s="48">
        <f>IF(J103="","",IF(J103&gt;L103,1,0))</f>
        <v>1</v>
      </c>
      <c r="AF103" s="104">
        <f>IF(L103="","",IF(J103&lt;L103,1,0))</f>
        <v>0</v>
      </c>
      <c r="AG103" s="104">
        <f>IF(O103="","",IF(O103&gt;Q103,1,0))</f>
        <v>1</v>
      </c>
      <c r="AH103" s="104">
        <f>IF(Q103="","",IF(O103&lt;Q103,1,0))</f>
        <v>0</v>
      </c>
      <c r="AI103" s="104"/>
      <c r="AJ103" s="104"/>
    </row>
    <row r="104" spans="2:36" s="10" customFormat="1" ht="15" customHeight="1">
      <c r="B104" s="185"/>
      <c r="C104" s="188"/>
      <c r="D104" s="175"/>
      <c r="E104" s="176"/>
      <c r="F104" s="176"/>
      <c r="G104" s="176"/>
      <c r="H104" s="177"/>
      <c r="I104" s="163">
        <f>IF(J103="","",SUM(AE103:AE105))</f>
        <v>2</v>
      </c>
      <c r="J104" s="23">
        <v>16</v>
      </c>
      <c r="K104" s="16" t="s">
        <v>117</v>
      </c>
      <c r="L104" s="23">
        <v>14</v>
      </c>
      <c r="M104" s="165">
        <f>IF(L103="","",SUM(AF103:AF105))</f>
        <v>0</v>
      </c>
      <c r="N104" s="163">
        <f>IF(O103="","",SUM(AG103:AG105))</f>
        <v>2</v>
      </c>
      <c r="O104" s="41">
        <v>15</v>
      </c>
      <c r="P104" s="16" t="s">
        <v>118</v>
      </c>
      <c r="Q104" s="41">
        <v>9</v>
      </c>
      <c r="R104" s="165">
        <f>IF(Q103="","",SUM(AH103:AH105))</f>
        <v>0</v>
      </c>
      <c r="S104" s="162"/>
      <c r="T104" s="160"/>
      <c r="U104" s="161"/>
      <c r="V104" s="162"/>
      <c r="W104" s="161"/>
      <c r="X104" s="23"/>
      <c r="Y104" s="23"/>
      <c r="Z104" s="17"/>
      <c r="AA104" s="17"/>
      <c r="AD104" s="102">
        <f>IF(S103="","",S103*1000+(I104+N104)*100+((I104+N104)-(M104+R104))*10+((SUM(J103:J105)+SUM(O103:O105))-(SUM(L103:L105)+SUM(Q103:Q105))))</f>
        <v>2456</v>
      </c>
      <c r="AE104" s="48">
        <f>IF(J104="","",IF(J104&gt;L104,1,0))</f>
        <v>1</v>
      </c>
      <c r="AF104" s="104">
        <f>IF(L104="","",IF(J104&lt;L104,1,0))</f>
        <v>0</v>
      </c>
      <c r="AG104" s="104">
        <f>IF(O104="","",IF(O104&gt;Q104,1,0))</f>
        <v>1</v>
      </c>
      <c r="AH104" s="104">
        <f>IF(Q104="","",IF(O104&lt;Q104,1,0))</f>
        <v>0</v>
      </c>
      <c r="AI104" s="104"/>
      <c r="AJ104" s="104"/>
    </row>
    <row r="105" spans="2:36" s="10" customFormat="1" ht="15" customHeight="1">
      <c r="B105" s="186"/>
      <c r="C105" s="189"/>
      <c r="D105" s="178"/>
      <c r="E105" s="179"/>
      <c r="F105" s="179"/>
      <c r="G105" s="179"/>
      <c r="H105" s="180"/>
      <c r="I105" s="164"/>
      <c r="J105" s="24"/>
      <c r="K105" s="16" t="s">
        <v>33</v>
      </c>
      <c r="L105" s="24"/>
      <c r="M105" s="166"/>
      <c r="N105" s="164"/>
      <c r="O105" s="42"/>
      <c r="P105" s="16" t="s">
        <v>33</v>
      </c>
      <c r="Q105" s="42"/>
      <c r="R105" s="166"/>
      <c r="S105" s="141"/>
      <c r="T105" s="142"/>
      <c r="U105" s="143"/>
      <c r="V105" s="141"/>
      <c r="W105" s="143"/>
      <c r="X105" s="23"/>
      <c r="Y105" s="23"/>
      <c r="Z105" s="43"/>
      <c r="AA105" s="43"/>
      <c r="AD105" s="48"/>
      <c r="AE105" s="48">
        <f>IF(J105="","",IF(J105&gt;L105,1,0))</f>
      </c>
      <c r="AF105" s="104">
        <f>IF(L105="","",IF(J105&lt;L105,1,0))</f>
      </c>
      <c r="AG105" s="104">
        <f>IF(O105="","",IF(O105&gt;Q105,1,0))</f>
      </c>
      <c r="AH105" s="104">
        <f>IF(Q105="","",IF(O105&lt;Q105,1,0))</f>
      </c>
      <c r="AI105" s="104"/>
      <c r="AJ105" s="104"/>
    </row>
    <row r="106" spans="2:36" s="10" customFormat="1" ht="15" customHeight="1">
      <c r="B106" s="190" t="s">
        <v>140</v>
      </c>
      <c r="C106" s="187" t="s">
        <v>142</v>
      </c>
      <c r="D106" s="39" t="str">
        <f>IF(E106="","",IF(D107&gt;H107,"○","×"))</f>
        <v>×</v>
      </c>
      <c r="E106" s="21">
        <f>IF(L103="","",L103)</f>
        <v>9</v>
      </c>
      <c r="F106" s="22" t="s">
        <v>119</v>
      </c>
      <c r="G106" s="21">
        <f>IF(J103="","",J103)</f>
        <v>15</v>
      </c>
      <c r="H106" s="44"/>
      <c r="I106" s="172"/>
      <c r="J106" s="173"/>
      <c r="K106" s="173"/>
      <c r="L106" s="173"/>
      <c r="M106" s="174"/>
      <c r="N106" s="39" t="str">
        <f>IF(O106="","",IF(N107&gt;R107,"○","×"))</f>
        <v>×</v>
      </c>
      <c r="O106" s="21">
        <v>10</v>
      </c>
      <c r="P106" s="22" t="s">
        <v>119</v>
      </c>
      <c r="Q106" s="21">
        <v>15</v>
      </c>
      <c r="R106" s="45"/>
      <c r="S106" s="150">
        <f>IF(D106="","",COUNTIF(D106:R108,"○"))</f>
        <v>0</v>
      </c>
      <c r="T106" s="159" t="s">
        <v>28</v>
      </c>
      <c r="U106" s="151">
        <f>IF(D106="","",COUNTIF(D106:R108,"×"))</f>
        <v>2</v>
      </c>
      <c r="V106" s="150">
        <f>IF(AD107="","",RANK(AD107,AD103:AD111))</f>
        <v>3</v>
      </c>
      <c r="W106" s="151"/>
      <c r="X106" s="23"/>
      <c r="Y106" s="23"/>
      <c r="Z106" s="43"/>
      <c r="AA106" s="43"/>
      <c r="AD106" s="48"/>
      <c r="AE106" s="48">
        <f>IF(O106="","",IF(O106&gt;Q106,1,0))</f>
        <v>0</v>
      </c>
      <c r="AF106" s="104">
        <f>IF(Q106="","",IF(O106&lt;Q106,1,0))</f>
        <v>1</v>
      </c>
      <c r="AG106" s="104"/>
      <c r="AH106" s="104"/>
      <c r="AI106" s="104"/>
      <c r="AJ106" s="104"/>
    </row>
    <row r="107" spans="2:36" s="10" customFormat="1" ht="15" customHeight="1">
      <c r="B107" s="185"/>
      <c r="C107" s="188"/>
      <c r="D107" s="163">
        <f>M104</f>
        <v>0</v>
      </c>
      <c r="E107" s="23">
        <f>IF(L104="","",L104)</f>
        <v>14</v>
      </c>
      <c r="F107" s="16" t="s">
        <v>117</v>
      </c>
      <c r="G107" s="23">
        <f>IF(J104="","",J104)</f>
        <v>16</v>
      </c>
      <c r="H107" s="165">
        <f>I104</f>
        <v>2</v>
      </c>
      <c r="I107" s="175"/>
      <c r="J107" s="176"/>
      <c r="K107" s="176"/>
      <c r="L107" s="176"/>
      <c r="M107" s="177"/>
      <c r="N107" s="163">
        <f>IF(O106="","",SUM(AE106:AE108))</f>
        <v>0</v>
      </c>
      <c r="O107" s="23">
        <v>10</v>
      </c>
      <c r="P107" s="16" t="s">
        <v>30</v>
      </c>
      <c r="Q107" s="23">
        <v>15</v>
      </c>
      <c r="R107" s="165">
        <f>IF(Q106="","",SUM(AF106:AF108))</f>
        <v>2</v>
      </c>
      <c r="S107" s="162"/>
      <c r="T107" s="160"/>
      <c r="U107" s="161"/>
      <c r="V107" s="162"/>
      <c r="W107" s="161"/>
      <c r="X107" s="23"/>
      <c r="Y107" s="23"/>
      <c r="Z107" s="43"/>
      <c r="AA107" s="43"/>
      <c r="AD107" s="102">
        <f>IF(S106="","",S106*1000+(D107+N107)*100+((D107+N107)-(H107+R107))*10+((SUM(E106:E108)+SUM(O106:O108))-(SUM(G106:G108)+SUM(Q106:Q108))))</f>
        <v>-58</v>
      </c>
      <c r="AE107" s="48">
        <f>IF(O107="","",IF(O107&gt;Q107,1,0))</f>
        <v>0</v>
      </c>
      <c r="AF107" s="104">
        <f>IF(Q107="","",IF(O107&lt;Q107,1,0))</f>
        <v>1</v>
      </c>
      <c r="AG107" s="104"/>
      <c r="AH107" s="104"/>
      <c r="AI107" s="104"/>
      <c r="AJ107" s="104"/>
    </row>
    <row r="108" spans="2:36" s="10" customFormat="1" ht="15" customHeight="1">
      <c r="B108" s="186"/>
      <c r="C108" s="189"/>
      <c r="D108" s="164"/>
      <c r="E108" s="24">
        <f>IF(L105="","",L105)</f>
      </c>
      <c r="F108" s="20" t="s">
        <v>33</v>
      </c>
      <c r="G108" s="24">
        <f>IF(J105="","",J105)</f>
      </c>
      <c r="H108" s="166"/>
      <c r="I108" s="178"/>
      <c r="J108" s="179"/>
      <c r="K108" s="179"/>
      <c r="L108" s="179"/>
      <c r="M108" s="180"/>
      <c r="N108" s="164"/>
      <c r="O108" s="24"/>
      <c r="P108" s="16" t="s">
        <v>33</v>
      </c>
      <c r="Q108" s="24"/>
      <c r="R108" s="166"/>
      <c r="S108" s="141"/>
      <c r="T108" s="142"/>
      <c r="U108" s="143"/>
      <c r="V108" s="141"/>
      <c r="W108" s="143"/>
      <c r="X108" s="23"/>
      <c r="Y108" s="23"/>
      <c r="Z108" s="43"/>
      <c r="AA108" s="43"/>
      <c r="AD108" s="48"/>
      <c r="AE108" s="48">
        <f>IF(O108="","",IF(O108&gt;Q108,1,0))</f>
      </c>
      <c r="AF108" s="104">
        <f>IF(Q108="","",IF(O108&lt;Q108,1,0))</f>
      </c>
      <c r="AG108" s="104"/>
      <c r="AH108" s="104"/>
      <c r="AI108" s="104"/>
      <c r="AJ108" s="104"/>
    </row>
    <row r="109" spans="2:36" s="10" customFormat="1" ht="15" customHeight="1">
      <c r="B109" s="196" t="s">
        <v>308</v>
      </c>
      <c r="C109" s="198" t="s">
        <v>293</v>
      </c>
      <c r="D109" s="39" t="str">
        <f>IF(E109="","",IF(D110&gt;H110,"○","×"))</f>
        <v>×</v>
      </c>
      <c r="E109" s="21">
        <f>IF(Q103="","",Q103)</f>
        <v>13</v>
      </c>
      <c r="F109" s="22" t="s">
        <v>119</v>
      </c>
      <c r="G109" s="21">
        <f>IF(O103="","",O103)</f>
        <v>15</v>
      </c>
      <c r="H109" s="45"/>
      <c r="I109" s="39" t="str">
        <f>IF(J109="","",IF(I110&gt;M110,"○","×"))</f>
        <v>○</v>
      </c>
      <c r="J109" s="21">
        <f>IF(Q106="","",Q106)</f>
        <v>15</v>
      </c>
      <c r="K109" s="16" t="s">
        <v>119</v>
      </c>
      <c r="L109" s="21">
        <f>IF(O106="","",O106)</f>
        <v>10</v>
      </c>
      <c r="M109" s="45"/>
      <c r="N109" s="172"/>
      <c r="O109" s="173"/>
      <c r="P109" s="173"/>
      <c r="Q109" s="173"/>
      <c r="R109" s="174"/>
      <c r="S109" s="150">
        <f>IF(D109="","",COUNTIF(D109:M109,"○"))</f>
        <v>1</v>
      </c>
      <c r="T109" s="159" t="s">
        <v>28</v>
      </c>
      <c r="U109" s="151">
        <f>IF(D109="","",COUNTIF(D109:M109,"×"))</f>
        <v>1</v>
      </c>
      <c r="V109" s="150">
        <f>IF(AD110="","",RANK(AD110,AD103:AD111))</f>
        <v>2</v>
      </c>
      <c r="W109" s="151"/>
      <c r="X109" s="23"/>
      <c r="Y109" s="23"/>
      <c r="Z109" s="43"/>
      <c r="AA109" s="43"/>
      <c r="AD109" s="48"/>
      <c r="AE109" s="48"/>
      <c r="AF109" s="104"/>
      <c r="AG109" s="104"/>
      <c r="AH109" s="104"/>
      <c r="AI109" s="104"/>
      <c r="AJ109" s="104"/>
    </row>
    <row r="110" spans="2:36" s="10" customFormat="1" ht="15" customHeight="1">
      <c r="B110" s="196"/>
      <c r="C110" s="199"/>
      <c r="D110" s="163">
        <f>R104</f>
        <v>0</v>
      </c>
      <c r="E110" s="23">
        <f>IF(Q104="","",Q104)</f>
        <v>9</v>
      </c>
      <c r="F110" s="16" t="s">
        <v>33</v>
      </c>
      <c r="G110" s="23">
        <f>IF(O104="","",O104)</f>
        <v>15</v>
      </c>
      <c r="H110" s="165">
        <f>N104</f>
        <v>2</v>
      </c>
      <c r="I110" s="163">
        <f>R107</f>
        <v>2</v>
      </c>
      <c r="J110" s="23">
        <f>IF(Q107="","",Q107)</f>
        <v>15</v>
      </c>
      <c r="K110" s="16" t="s">
        <v>33</v>
      </c>
      <c r="L110" s="41">
        <f>IF(O107="","",O107)</f>
        <v>10</v>
      </c>
      <c r="M110" s="165">
        <f>N107</f>
        <v>0</v>
      </c>
      <c r="N110" s="175"/>
      <c r="O110" s="176"/>
      <c r="P110" s="176"/>
      <c r="Q110" s="176"/>
      <c r="R110" s="177"/>
      <c r="S110" s="162"/>
      <c r="T110" s="160"/>
      <c r="U110" s="161"/>
      <c r="V110" s="162"/>
      <c r="W110" s="161"/>
      <c r="X110" s="23"/>
      <c r="Y110" s="23"/>
      <c r="Z110" s="43"/>
      <c r="AA110" s="43"/>
      <c r="AD110" s="102">
        <f>IF(S109="","",S109*1000+(D110+I110)*100+((D110+I110)-(H110+M110))*10+((SUM(E109:E111)+SUM(J109:J111))-(SUM(G109:G111)+SUM(L109:L111))))</f>
        <v>1202</v>
      </c>
      <c r="AE110" s="48"/>
      <c r="AF110" s="104"/>
      <c r="AG110" s="104"/>
      <c r="AH110" s="104"/>
      <c r="AI110" s="104"/>
      <c r="AJ110" s="104"/>
    </row>
    <row r="111" spans="2:36" s="10" customFormat="1" ht="15" customHeight="1">
      <c r="B111" s="197"/>
      <c r="C111" s="200"/>
      <c r="D111" s="164"/>
      <c r="E111" s="24">
        <f>IF(Q105="","",Q105)</f>
      </c>
      <c r="F111" s="20" t="s">
        <v>33</v>
      </c>
      <c r="G111" s="24">
        <f>IF(O105="","",O105)</f>
      </c>
      <c r="H111" s="166"/>
      <c r="I111" s="164"/>
      <c r="J111" s="24">
        <f>IF(Q108="","",Q108)</f>
      </c>
      <c r="K111" s="16" t="s">
        <v>120</v>
      </c>
      <c r="L111" s="42">
        <f>IF(O108="","",O108)</f>
      </c>
      <c r="M111" s="166"/>
      <c r="N111" s="178"/>
      <c r="O111" s="179"/>
      <c r="P111" s="179"/>
      <c r="Q111" s="179"/>
      <c r="R111" s="180"/>
      <c r="S111" s="141"/>
      <c r="T111" s="142"/>
      <c r="U111" s="143"/>
      <c r="V111" s="141"/>
      <c r="W111" s="143"/>
      <c r="X111" s="23"/>
      <c r="Y111" s="23"/>
      <c r="Z111" s="43"/>
      <c r="AA111" s="43"/>
      <c r="AD111" s="48"/>
      <c r="AE111" s="48"/>
      <c r="AF111" s="104"/>
      <c r="AG111" s="104"/>
      <c r="AH111" s="104"/>
      <c r="AI111" s="104"/>
      <c r="AJ111" s="104"/>
    </row>
    <row r="112" spans="2:36" s="30" customFormat="1" ht="15" customHeight="1">
      <c r="B112" s="31"/>
      <c r="C112" s="31"/>
      <c r="E112" s="32"/>
      <c r="F112" s="32"/>
      <c r="G112" s="32"/>
      <c r="J112" s="32"/>
      <c r="K112" s="32"/>
      <c r="L112" s="32"/>
      <c r="O112" s="32"/>
      <c r="P112" s="32"/>
      <c r="Q112" s="32"/>
      <c r="R112" s="32"/>
      <c r="AD112" s="48"/>
      <c r="AE112" s="48"/>
      <c r="AF112" s="104"/>
      <c r="AG112" s="104"/>
      <c r="AH112" s="104"/>
      <c r="AI112" s="104"/>
      <c r="AJ112" s="104"/>
    </row>
    <row r="113" spans="2:36" s="10" customFormat="1" ht="15" customHeight="1">
      <c r="B113" s="11" t="s">
        <v>116</v>
      </c>
      <c r="C113" s="12"/>
      <c r="D113" s="182" t="s">
        <v>147</v>
      </c>
      <c r="E113" s="183"/>
      <c r="F113" s="183"/>
      <c r="G113" s="183"/>
      <c r="H113" s="184"/>
      <c r="I113" s="182" t="s">
        <v>148</v>
      </c>
      <c r="J113" s="183"/>
      <c r="K113" s="183"/>
      <c r="L113" s="183"/>
      <c r="M113" s="184"/>
      <c r="N113" s="182" t="s">
        <v>149</v>
      </c>
      <c r="O113" s="183"/>
      <c r="P113" s="183"/>
      <c r="Q113" s="183"/>
      <c r="R113" s="184"/>
      <c r="S113" s="13"/>
      <c r="T113" s="38" t="s">
        <v>24</v>
      </c>
      <c r="U113" s="38"/>
      <c r="V113" s="182" t="s">
        <v>25</v>
      </c>
      <c r="W113" s="184"/>
      <c r="Y113" s="62"/>
      <c r="Z113" s="62"/>
      <c r="AA113" s="63"/>
      <c r="AB113" s="62"/>
      <c r="AC113" s="62"/>
      <c r="AD113" s="48"/>
      <c r="AE113" s="48"/>
      <c r="AF113" s="104"/>
      <c r="AG113" s="104"/>
      <c r="AH113" s="104"/>
      <c r="AI113" s="104"/>
      <c r="AJ113" s="104"/>
    </row>
    <row r="114" spans="2:36" s="10" customFormat="1" ht="15" customHeight="1">
      <c r="B114" s="181" t="s">
        <v>46</v>
      </c>
      <c r="C114" s="169" t="s">
        <v>340</v>
      </c>
      <c r="D114" s="172"/>
      <c r="E114" s="173"/>
      <c r="F114" s="173"/>
      <c r="G114" s="173"/>
      <c r="H114" s="174"/>
      <c r="I114" s="39">
        <f>IF(I115="","",IF(I115&gt;M115,"○","×"))</f>
      </c>
      <c r="J114" s="21"/>
      <c r="K114" s="16" t="s">
        <v>71</v>
      </c>
      <c r="L114" s="21"/>
      <c r="M114" s="40"/>
      <c r="N114" s="14">
        <f>IF(N115="","",IF(N115&gt;R115,"○","×"))</f>
      </c>
      <c r="O114" s="21"/>
      <c r="P114" s="16" t="s">
        <v>71</v>
      </c>
      <c r="Q114" s="21"/>
      <c r="R114" s="40"/>
      <c r="S114" s="150">
        <f>IF(I114="","",COUNTIF(I114:R114,"○"))</f>
      </c>
      <c r="T114" s="159" t="s">
        <v>28</v>
      </c>
      <c r="U114" s="151">
        <f>IF(I114="","",COUNTIF(I114:R114,"×"))</f>
      </c>
      <c r="V114" s="150">
        <f>IF(AD115="","",RANK(AD115,AD114:AD122))</f>
      </c>
      <c r="W114" s="151"/>
      <c r="X114" s="23"/>
      <c r="Y114" s="63"/>
      <c r="Z114" s="63"/>
      <c r="AA114" s="63"/>
      <c r="AB114" s="62"/>
      <c r="AC114" s="62"/>
      <c r="AD114" s="48"/>
      <c r="AE114" s="48">
        <f>IF(J114="","",IF(J114&gt;L114,1,0))</f>
      </c>
      <c r="AF114" s="104">
        <f>IF(L114="","",IF(J114&lt;L114,1,0))</f>
      </c>
      <c r="AG114" s="104">
        <f>IF(O114="","",IF(O114&gt;Q114,1,0))</f>
      </c>
      <c r="AH114" s="104">
        <f>IF(Q114="","",IF(O114&lt;Q114,1,0))</f>
      </c>
      <c r="AI114" s="104"/>
      <c r="AJ114" s="104"/>
    </row>
    <row r="115" spans="2:36" s="10" customFormat="1" ht="15" customHeight="1">
      <c r="B115" s="167"/>
      <c r="C115" s="170"/>
      <c r="D115" s="175"/>
      <c r="E115" s="176"/>
      <c r="F115" s="176"/>
      <c r="G115" s="176"/>
      <c r="H115" s="177"/>
      <c r="I115" s="163">
        <f>IF(J114="","",SUM(AE114:AE116))</f>
      </c>
      <c r="J115" s="23"/>
      <c r="K115" s="16" t="s">
        <v>33</v>
      </c>
      <c r="L115" s="23"/>
      <c r="M115" s="165">
        <f>IF(L114="","",SUM(AF114:AF116))</f>
      </c>
      <c r="N115" s="163">
        <f>IF(O114="","",SUM(AG114:AG116))</f>
      </c>
      <c r="O115" s="41"/>
      <c r="P115" s="16" t="s">
        <v>26</v>
      </c>
      <c r="Q115" s="41"/>
      <c r="R115" s="165">
        <f>IF(Q114="","",SUM(AH114:AH116))</f>
      </c>
      <c r="S115" s="162"/>
      <c r="T115" s="160"/>
      <c r="U115" s="161"/>
      <c r="V115" s="162"/>
      <c r="W115" s="161"/>
      <c r="X115" s="23"/>
      <c r="Y115" s="63"/>
      <c r="Z115" s="63"/>
      <c r="AA115" s="63"/>
      <c r="AB115" s="62"/>
      <c r="AC115" s="62"/>
      <c r="AD115" s="102">
        <f>IF(S114="","",S114*1000+(I115+N115)*100+((I115+N115)-(M115+R115))*10+((SUM(J114:J116)+SUM(O114:O116))-(SUM(L114:L116)+SUM(Q114:Q116))))</f>
      </c>
      <c r="AE115" s="48">
        <f>IF(J115="","",IF(J115&gt;L115,1,0))</f>
      </c>
      <c r="AF115" s="104">
        <f>IF(L115="","",IF(J115&lt;L115,1,0))</f>
      </c>
      <c r="AG115" s="104">
        <f>IF(O115="","",IF(O115&gt;Q115,1,0))</f>
      </c>
      <c r="AH115" s="104">
        <f>IF(Q115="","",IF(O115&lt;Q115,1,0))</f>
      </c>
      <c r="AI115" s="104"/>
      <c r="AJ115" s="104"/>
    </row>
    <row r="116" spans="2:36" s="10" customFormat="1" ht="15" customHeight="1">
      <c r="B116" s="168"/>
      <c r="C116" s="171"/>
      <c r="D116" s="178"/>
      <c r="E116" s="179"/>
      <c r="F116" s="179"/>
      <c r="G116" s="179"/>
      <c r="H116" s="180"/>
      <c r="I116" s="164"/>
      <c r="J116" s="24"/>
      <c r="K116" s="16" t="s">
        <v>26</v>
      </c>
      <c r="L116" s="24"/>
      <c r="M116" s="166"/>
      <c r="N116" s="164"/>
      <c r="O116" s="42"/>
      <c r="P116" s="16" t="s">
        <v>26</v>
      </c>
      <c r="Q116" s="42"/>
      <c r="R116" s="166"/>
      <c r="S116" s="141"/>
      <c r="T116" s="142"/>
      <c r="U116" s="143"/>
      <c r="V116" s="141"/>
      <c r="W116" s="143"/>
      <c r="X116" s="23"/>
      <c r="Y116" s="63"/>
      <c r="Z116" s="64"/>
      <c r="AA116" s="64"/>
      <c r="AB116" s="62"/>
      <c r="AC116" s="62"/>
      <c r="AD116" s="48"/>
      <c r="AE116" s="48">
        <f>IF(J116="","",IF(J116&gt;L116,1,0))</f>
      </c>
      <c r="AF116" s="104">
        <f>IF(L116="","",IF(J116&lt;L116,1,0))</f>
      </c>
      <c r="AG116" s="104">
        <f>IF(O116="","",IF(O116&gt;Q116,1,0))</f>
      </c>
      <c r="AH116" s="104">
        <f>IF(Q116="","",IF(O116&lt;Q116,1,0))</f>
      </c>
      <c r="AI116" s="104"/>
      <c r="AJ116" s="104"/>
    </row>
    <row r="117" spans="2:36" s="10" customFormat="1" ht="15" customHeight="1">
      <c r="B117" s="181" t="s">
        <v>56</v>
      </c>
      <c r="C117" s="169" t="s">
        <v>341</v>
      </c>
      <c r="D117" s="39">
        <f>IF(E117="","",IF(D118&gt;H118,"○","×"))</f>
      </c>
      <c r="E117" s="21">
        <f>IF(L114="","",L114)</f>
      </c>
      <c r="F117" s="22" t="s">
        <v>121</v>
      </c>
      <c r="G117" s="21">
        <f>IF(J114="","",J114)</f>
      </c>
      <c r="H117" s="44"/>
      <c r="I117" s="172"/>
      <c r="J117" s="173"/>
      <c r="K117" s="173"/>
      <c r="L117" s="173"/>
      <c r="M117" s="174"/>
      <c r="N117" s="39">
        <f>IF(O117="","",IF(N118&gt;R118,"○","×"))</f>
      </c>
      <c r="O117" s="21"/>
      <c r="P117" s="22" t="s">
        <v>121</v>
      </c>
      <c r="Q117" s="21"/>
      <c r="R117" s="45"/>
      <c r="S117" s="150">
        <f>IF(D117="","",COUNTIF(D117:R119,"○"))</f>
      </c>
      <c r="T117" s="159" t="s">
        <v>28</v>
      </c>
      <c r="U117" s="151">
        <f>IF(D117="","",COUNTIF(D117:R119,"×"))</f>
      </c>
      <c r="V117" s="150">
        <f>IF(AD118="","",RANK(AD118,AD114:AD122))</f>
      </c>
      <c r="W117" s="151"/>
      <c r="X117" s="23"/>
      <c r="Y117" s="63"/>
      <c r="Z117" s="64"/>
      <c r="AA117" s="64"/>
      <c r="AB117" s="62"/>
      <c r="AC117" s="62"/>
      <c r="AD117" s="48"/>
      <c r="AE117" s="48">
        <f>IF(O117="","",IF(O117&gt;Q117,1,0))</f>
      </c>
      <c r="AF117" s="104">
        <f>IF(Q117="","",IF(O117&lt;Q117,1,0))</f>
      </c>
      <c r="AG117" s="104"/>
      <c r="AH117" s="104"/>
      <c r="AI117" s="104"/>
      <c r="AJ117" s="104"/>
    </row>
    <row r="118" spans="2:36" s="10" customFormat="1" ht="15" customHeight="1">
      <c r="B118" s="167"/>
      <c r="C118" s="170"/>
      <c r="D118" s="163">
        <f>M115</f>
      </c>
      <c r="E118" s="23">
        <f>IF(L115="","",L115)</f>
      </c>
      <c r="F118" s="16" t="s">
        <v>117</v>
      </c>
      <c r="G118" s="23">
        <f>IF(J115="","",J115)</f>
      </c>
      <c r="H118" s="165">
        <f>I115</f>
      </c>
      <c r="I118" s="175"/>
      <c r="J118" s="176"/>
      <c r="K118" s="176"/>
      <c r="L118" s="176"/>
      <c r="M118" s="177"/>
      <c r="N118" s="163">
        <f>IF(O117="","",SUM(AE117:AE119))</f>
      </c>
      <c r="O118" s="23"/>
      <c r="P118" s="16" t="s">
        <v>30</v>
      </c>
      <c r="Q118" s="23"/>
      <c r="R118" s="165">
        <f>IF(Q117="","",SUM(AF117:AF119))</f>
      </c>
      <c r="S118" s="162"/>
      <c r="T118" s="160"/>
      <c r="U118" s="161"/>
      <c r="V118" s="162"/>
      <c r="W118" s="161"/>
      <c r="X118" s="23"/>
      <c r="Y118" s="63"/>
      <c r="Z118" s="64"/>
      <c r="AA118" s="64"/>
      <c r="AB118" s="62"/>
      <c r="AC118" s="62"/>
      <c r="AD118" s="102">
        <f>IF(S117="","",S117*1000+(D118+N118)*100+((D118+N118)-(H118+R118))*10+((SUM(E117:E119)+SUM(O117:O119))-(SUM(G117:G119)+SUM(Q117:Q119))))</f>
      </c>
      <c r="AE118" s="48">
        <f>IF(O118="","",IF(O118&gt;Q118,1,0))</f>
      </c>
      <c r="AF118" s="104">
        <f>IF(Q118="","",IF(O118&lt;Q118,1,0))</f>
      </c>
      <c r="AG118" s="104"/>
      <c r="AH118" s="104"/>
      <c r="AI118" s="104"/>
      <c r="AJ118" s="104"/>
    </row>
    <row r="119" spans="2:36" s="10" customFormat="1" ht="15" customHeight="1">
      <c r="B119" s="168"/>
      <c r="C119" s="171"/>
      <c r="D119" s="164"/>
      <c r="E119" s="24">
        <f>IF(L116="","",L116)</f>
      </c>
      <c r="F119" s="20" t="s">
        <v>26</v>
      </c>
      <c r="G119" s="24">
        <f>IF(J116="","",J116)</f>
      </c>
      <c r="H119" s="166"/>
      <c r="I119" s="178"/>
      <c r="J119" s="179"/>
      <c r="K119" s="179"/>
      <c r="L119" s="179"/>
      <c r="M119" s="180"/>
      <c r="N119" s="164"/>
      <c r="O119" s="24"/>
      <c r="P119" s="16" t="s">
        <v>26</v>
      </c>
      <c r="Q119" s="24"/>
      <c r="R119" s="166"/>
      <c r="S119" s="141"/>
      <c r="T119" s="142"/>
      <c r="U119" s="143"/>
      <c r="V119" s="141"/>
      <c r="W119" s="143"/>
      <c r="X119" s="23"/>
      <c r="Y119" s="63"/>
      <c r="Z119" s="64"/>
      <c r="AA119" s="64"/>
      <c r="AB119" s="62"/>
      <c r="AC119" s="62"/>
      <c r="AD119" s="48"/>
      <c r="AE119" s="48">
        <f>IF(O119="","",IF(O119&gt;Q119,1,0))</f>
      </c>
      <c r="AF119" s="104">
        <f>IF(Q119="","",IF(O119&lt;Q119,1,0))</f>
      </c>
      <c r="AG119" s="104"/>
      <c r="AH119" s="104"/>
      <c r="AI119" s="104"/>
      <c r="AJ119" s="104"/>
    </row>
    <row r="120" spans="2:36" s="10" customFormat="1" ht="15" customHeight="1">
      <c r="B120" s="167" t="s">
        <v>47</v>
      </c>
      <c r="C120" s="169" t="s">
        <v>342</v>
      </c>
      <c r="D120" s="39">
        <f>IF(E120="","",IF(D121&gt;H121,"○","×"))</f>
      </c>
      <c r="E120" s="21">
        <f>IF(Q114="","",Q114)</f>
      </c>
      <c r="F120" s="22" t="s">
        <v>121</v>
      </c>
      <c r="G120" s="21">
        <f>IF(O114="","",O114)</f>
      </c>
      <c r="H120" s="45"/>
      <c r="I120" s="39">
        <f>IF(J120="","",IF(I121&gt;M121,"○","×"))</f>
      </c>
      <c r="J120" s="21">
        <f>IF(Q117="","",Q117)</f>
      </c>
      <c r="K120" s="16" t="s">
        <v>121</v>
      </c>
      <c r="L120" s="21">
        <f>IF(O117="","",O117)</f>
      </c>
      <c r="M120" s="45"/>
      <c r="N120" s="172"/>
      <c r="O120" s="173"/>
      <c r="P120" s="173"/>
      <c r="Q120" s="173"/>
      <c r="R120" s="174"/>
      <c r="S120" s="150">
        <f>IF(D120="","",COUNTIF(D120:M120,"○"))</f>
      </c>
      <c r="T120" s="159" t="s">
        <v>28</v>
      </c>
      <c r="U120" s="151">
        <f>IF(D120="","",COUNTIF(D120:M120,"×"))</f>
      </c>
      <c r="V120" s="150">
        <f>IF(AD121="","",RANK(AD121,AD114:AD122))</f>
      </c>
      <c r="W120" s="151"/>
      <c r="X120" s="23"/>
      <c r="Y120" s="63"/>
      <c r="Z120" s="64"/>
      <c r="AA120" s="64"/>
      <c r="AB120" s="62"/>
      <c r="AC120" s="62"/>
      <c r="AD120" s="48"/>
      <c r="AE120" s="48"/>
      <c r="AF120" s="104"/>
      <c r="AG120" s="104"/>
      <c r="AH120" s="104"/>
      <c r="AI120" s="104"/>
      <c r="AJ120" s="104"/>
    </row>
    <row r="121" spans="2:36" s="10" customFormat="1" ht="15" customHeight="1">
      <c r="B121" s="167"/>
      <c r="C121" s="170"/>
      <c r="D121" s="163">
        <f>R115</f>
      </c>
      <c r="E121" s="23">
        <f>IF(Q115="","",Q115)</f>
      </c>
      <c r="F121" s="16" t="s">
        <v>75</v>
      </c>
      <c r="G121" s="23">
        <f>IF(O115="","",O115)</f>
      </c>
      <c r="H121" s="165">
        <f>N115</f>
      </c>
      <c r="I121" s="163">
        <f>R118</f>
      </c>
      <c r="J121" s="23">
        <f>IF(Q118="","",Q118)</f>
      </c>
      <c r="K121" s="16" t="s">
        <v>120</v>
      </c>
      <c r="L121" s="41">
        <f>IF(O118="","",O118)</f>
      </c>
      <c r="M121" s="165">
        <f>N118</f>
      </c>
      <c r="N121" s="175"/>
      <c r="O121" s="176"/>
      <c r="P121" s="176"/>
      <c r="Q121" s="176"/>
      <c r="R121" s="177"/>
      <c r="S121" s="162"/>
      <c r="T121" s="160"/>
      <c r="U121" s="161"/>
      <c r="V121" s="162"/>
      <c r="W121" s="161"/>
      <c r="X121" s="23"/>
      <c r="Y121" s="63"/>
      <c r="Z121" s="64"/>
      <c r="AA121" s="64"/>
      <c r="AB121" s="62"/>
      <c r="AC121" s="62"/>
      <c r="AD121" s="102">
        <f>IF(S120="","",S120*1000+(D121+I121)*100+((D121+I121)-(H121+M121))*10+((SUM(E120:E122)+SUM(J120:J122))-(SUM(G120:G122)+SUM(L120:L122))))</f>
      </c>
      <c r="AE121" s="48"/>
      <c r="AF121" s="104"/>
      <c r="AG121" s="104"/>
      <c r="AH121" s="104"/>
      <c r="AI121" s="104"/>
      <c r="AJ121" s="104"/>
    </row>
    <row r="122" spans="2:36" s="10" customFormat="1" ht="15" customHeight="1">
      <c r="B122" s="168"/>
      <c r="C122" s="171"/>
      <c r="D122" s="164"/>
      <c r="E122" s="24">
        <f>IF(Q116="","",Q116)</f>
      </c>
      <c r="F122" s="20" t="s">
        <v>26</v>
      </c>
      <c r="G122" s="24">
        <f>IF(O116="","",O116)</f>
      </c>
      <c r="H122" s="166"/>
      <c r="I122" s="164"/>
      <c r="J122" s="24">
        <f>IF(Q119="","",Q119)</f>
      </c>
      <c r="K122" s="16" t="s">
        <v>26</v>
      </c>
      <c r="L122" s="42">
        <f>IF(O119="","",O119)</f>
      </c>
      <c r="M122" s="166"/>
      <c r="N122" s="178"/>
      <c r="O122" s="179"/>
      <c r="P122" s="179"/>
      <c r="Q122" s="179"/>
      <c r="R122" s="180"/>
      <c r="S122" s="141"/>
      <c r="T122" s="142"/>
      <c r="U122" s="143"/>
      <c r="V122" s="141"/>
      <c r="W122" s="143"/>
      <c r="X122" s="23"/>
      <c r="Y122" s="63"/>
      <c r="Z122" s="64"/>
      <c r="AA122" s="64"/>
      <c r="AB122" s="62"/>
      <c r="AC122" s="62"/>
      <c r="AD122" s="48"/>
      <c r="AE122" s="48"/>
      <c r="AF122" s="104"/>
      <c r="AG122" s="104"/>
      <c r="AH122" s="104"/>
      <c r="AI122" s="104"/>
      <c r="AJ122" s="104"/>
    </row>
    <row r="123" spans="2:36" s="30" customFormat="1" ht="15" customHeight="1">
      <c r="B123" s="31"/>
      <c r="C123" s="31"/>
      <c r="K123" s="46"/>
      <c r="AD123" s="48"/>
      <c r="AE123" s="48"/>
      <c r="AF123" s="104"/>
      <c r="AG123" s="104"/>
      <c r="AH123" s="104"/>
      <c r="AI123" s="104"/>
      <c r="AJ123" s="104"/>
    </row>
    <row r="124" spans="2:36" s="10" customFormat="1" ht="15" customHeight="1">
      <c r="B124" s="11" t="s">
        <v>135</v>
      </c>
      <c r="C124" s="12"/>
      <c r="D124" s="182" t="s">
        <v>154</v>
      </c>
      <c r="E124" s="183"/>
      <c r="F124" s="183"/>
      <c r="G124" s="183"/>
      <c r="H124" s="184"/>
      <c r="I124" s="182" t="s">
        <v>295</v>
      </c>
      <c r="J124" s="183"/>
      <c r="K124" s="183"/>
      <c r="L124" s="183"/>
      <c r="M124" s="184"/>
      <c r="N124" s="182" t="s">
        <v>155</v>
      </c>
      <c r="O124" s="183"/>
      <c r="P124" s="183"/>
      <c r="Q124" s="183"/>
      <c r="R124" s="184"/>
      <c r="S124" s="13"/>
      <c r="T124" s="38" t="s">
        <v>24</v>
      </c>
      <c r="U124" s="38"/>
      <c r="V124" s="182" t="s">
        <v>25</v>
      </c>
      <c r="W124" s="184"/>
      <c r="AA124" s="17"/>
      <c r="AD124" s="48"/>
      <c r="AE124" s="48"/>
      <c r="AF124" s="104"/>
      <c r="AG124" s="104"/>
      <c r="AH124" s="104"/>
      <c r="AI124" s="104"/>
      <c r="AJ124" s="104"/>
    </row>
    <row r="125" spans="2:36" s="10" customFormat="1" ht="15" customHeight="1">
      <c r="B125" s="190" t="s">
        <v>150</v>
      </c>
      <c r="C125" s="187" t="s">
        <v>152</v>
      </c>
      <c r="D125" s="172"/>
      <c r="E125" s="173"/>
      <c r="F125" s="173"/>
      <c r="G125" s="173"/>
      <c r="H125" s="174"/>
      <c r="I125" s="39" t="str">
        <f>IF(I126="","",IF(I126&gt;M126,"○","×"))</f>
        <v>○</v>
      </c>
      <c r="J125" s="21">
        <v>15</v>
      </c>
      <c r="K125" s="16" t="s">
        <v>42</v>
      </c>
      <c r="L125" s="21">
        <v>10</v>
      </c>
      <c r="M125" s="40"/>
      <c r="N125" s="14" t="str">
        <f>IF(N126="","",IF(N126&gt;R126,"○","×"))</f>
        <v>○</v>
      </c>
      <c r="O125" s="21">
        <v>15</v>
      </c>
      <c r="P125" s="16" t="s">
        <v>42</v>
      </c>
      <c r="Q125" s="21">
        <v>9</v>
      </c>
      <c r="R125" s="40"/>
      <c r="S125" s="150">
        <f>IF(I125="","",COUNTIF(I125:R125,"○"))</f>
        <v>2</v>
      </c>
      <c r="T125" s="159" t="s">
        <v>28</v>
      </c>
      <c r="U125" s="151">
        <f>IF(I125="","",COUNTIF(I125:R125,"×"))</f>
        <v>0</v>
      </c>
      <c r="V125" s="150">
        <f>IF(AD126="","",RANK(AD126,AD125:AD133))</f>
        <v>1</v>
      </c>
      <c r="W125" s="151"/>
      <c r="X125" s="23"/>
      <c r="Y125" s="23"/>
      <c r="Z125" s="17"/>
      <c r="AA125" s="17"/>
      <c r="AD125" s="48"/>
      <c r="AE125" s="48">
        <f>IF(J125="","",IF(J125&gt;L125,1,0))</f>
        <v>1</v>
      </c>
      <c r="AF125" s="104">
        <f>IF(L125="","",IF(J125&lt;L125,1,0))</f>
        <v>0</v>
      </c>
      <c r="AG125" s="104">
        <f>IF(O125="","",IF(O125&gt;Q125,1,0))</f>
        <v>1</v>
      </c>
      <c r="AH125" s="104">
        <f>IF(Q125="","",IF(O125&lt;Q125,1,0))</f>
        <v>0</v>
      </c>
      <c r="AI125" s="104"/>
      <c r="AJ125" s="104"/>
    </row>
    <row r="126" spans="2:36" s="10" customFormat="1" ht="15" customHeight="1">
      <c r="B126" s="185"/>
      <c r="C126" s="188"/>
      <c r="D126" s="175"/>
      <c r="E126" s="176"/>
      <c r="F126" s="176"/>
      <c r="G126" s="176"/>
      <c r="H126" s="177"/>
      <c r="I126" s="163">
        <f>IF(J125="","",SUM(AE125:AE127))</f>
        <v>2</v>
      </c>
      <c r="J126" s="23">
        <v>16</v>
      </c>
      <c r="K126" s="16" t="s">
        <v>42</v>
      </c>
      <c r="L126" s="23">
        <v>14</v>
      </c>
      <c r="M126" s="165">
        <f>IF(L125="","",SUM(AF125:AF127))</f>
        <v>0</v>
      </c>
      <c r="N126" s="163">
        <f>IF(O125="","",SUM(AG125:AG127))</f>
        <v>2</v>
      </c>
      <c r="O126" s="41">
        <v>15</v>
      </c>
      <c r="P126" s="16" t="s">
        <v>42</v>
      </c>
      <c r="Q126" s="41">
        <v>12</v>
      </c>
      <c r="R126" s="165">
        <f>IF(Q125="","",SUM(AH125:AH127))</f>
        <v>0</v>
      </c>
      <c r="S126" s="162"/>
      <c r="T126" s="160"/>
      <c r="U126" s="161"/>
      <c r="V126" s="162"/>
      <c r="W126" s="161"/>
      <c r="X126" s="23"/>
      <c r="Y126" s="23"/>
      <c r="Z126" s="17"/>
      <c r="AA126" s="17"/>
      <c r="AD126" s="102">
        <f>IF(S125="","",S125*1000+(I126+N126)*100+((I126+N126)-(M126+R126))*10+((SUM(J125:J127)+SUM(O125:O127))-(SUM(L125:L127)+SUM(Q125:Q127))))</f>
        <v>2456</v>
      </c>
      <c r="AE126" s="48">
        <f>IF(J126="","",IF(J126&gt;L126,1,0))</f>
        <v>1</v>
      </c>
      <c r="AF126" s="104">
        <f>IF(L126="","",IF(J126&lt;L126,1,0))</f>
        <v>0</v>
      </c>
      <c r="AG126" s="104">
        <f>IF(O126="","",IF(O126&gt;Q126,1,0))</f>
        <v>1</v>
      </c>
      <c r="AH126" s="104">
        <f>IF(Q126="","",IF(O126&lt;Q126,1,0))</f>
        <v>0</v>
      </c>
      <c r="AI126" s="104"/>
      <c r="AJ126" s="104"/>
    </row>
    <row r="127" spans="2:36" s="10" customFormat="1" ht="15" customHeight="1">
      <c r="B127" s="186"/>
      <c r="C127" s="189"/>
      <c r="D127" s="178"/>
      <c r="E127" s="179"/>
      <c r="F127" s="179"/>
      <c r="G127" s="179"/>
      <c r="H127" s="180"/>
      <c r="I127" s="164"/>
      <c r="J127" s="24"/>
      <c r="K127" s="16" t="s">
        <v>42</v>
      </c>
      <c r="L127" s="24"/>
      <c r="M127" s="166"/>
      <c r="N127" s="164"/>
      <c r="O127" s="42"/>
      <c r="P127" s="16" t="s">
        <v>42</v>
      </c>
      <c r="Q127" s="42"/>
      <c r="R127" s="166"/>
      <c r="S127" s="141"/>
      <c r="T127" s="142"/>
      <c r="U127" s="143"/>
      <c r="V127" s="141"/>
      <c r="W127" s="143"/>
      <c r="X127" s="23"/>
      <c r="Y127" s="23"/>
      <c r="Z127" s="43"/>
      <c r="AA127" s="43"/>
      <c r="AD127" s="48"/>
      <c r="AE127" s="48">
        <f>IF(J127="","",IF(J127&gt;L127,1,0))</f>
      </c>
      <c r="AF127" s="104">
        <f>IF(L127="","",IF(J127&lt;L127,1,0))</f>
      </c>
      <c r="AG127" s="104">
        <f>IF(O127="","",IF(O127&gt;Q127,1,0))</f>
      </c>
      <c r="AH127" s="104">
        <f>IF(Q127="","",IF(O127&lt;Q127,1,0))</f>
      </c>
      <c r="AI127" s="104"/>
      <c r="AJ127" s="104"/>
    </row>
    <row r="128" spans="2:36" s="10" customFormat="1" ht="15" customHeight="1">
      <c r="B128" s="190" t="s">
        <v>139</v>
      </c>
      <c r="C128" s="198" t="s">
        <v>294</v>
      </c>
      <c r="D128" s="39" t="str">
        <f>IF(E128="","",IF(D129&gt;H129,"○","×"))</f>
        <v>×</v>
      </c>
      <c r="E128" s="21">
        <f>IF(L125="","",L125)</f>
        <v>10</v>
      </c>
      <c r="F128" s="22" t="s">
        <v>42</v>
      </c>
      <c r="G128" s="21">
        <f>IF(J125="","",J125)</f>
        <v>15</v>
      </c>
      <c r="H128" s="44"/>
      <c r="I128" s="172"/>
      <c r="J128" s="173"/>
      <c r="K128" s="173"/>
      <c r="L128" s="173"/>
      <c r="M128" s="174"/>
      <c r="N128" s="39" t="str">
        <f>IF(O128="","",IF(N129&gt;R129,"○","×"))</f>
        <v>○</v>
      </c>
      <c r="O128" s="21">
        <v>15</v>
      </c>
      <c r="P128" s="22" t="s">
        <v>42</v>
      </c>
      <c r="Q128" s="21">
        <v>12</v>
      </c>
      <c r="R128" s="45"/>
      <c r="S128" s="150">
        <f>IF(D128="","",COUNTIF(D128:R130,"○"))</f>
        <v>1</v>
      </c>
      <c r="T128" s="159" t="s">
        <v>28</v>
      </c>
      <c r="U128" s="151">
        <f>IF(D128="","",COUNTIF(D128:R130,"×"))</f>
        <v>1</v>
      </c>
      <c r="V128" s="150">
        <f>IF(AD129="","",RANK(AD129,AD125:AD133))</f>
        <v>2</v>
      </c>
      <c r="W128" s="151"/>
      <c r="X128" s="23"/>
      <c r="Y128" s="23"/>
      <c r="Z128" s="43"/>
      <c r="AA128" s="43"/>
      <c r="AD128" s="48"/>
      <c r="AE128" s="48">
        <f>IF(O128="","",IF(O128&gt;Q128,1,0))</f>
        <v>1</v>
      </c>
      <c r="AF128" s="104">
        <f>IF(Q128="","",IF(O128&lt;Q128,1,0))</f>
        <v>0</v>
      </c>
      <c r="AG128" s="104"/>
      <c r="AH128" s="104"/>
      <c r="AI128" s="104"/>
      <c r="AJ128" s="104"/>
    </row>
    <row r="129" spans="2:36" s="10" customFormat="1" ht="15" customHeight="1">
      <c r="B129" s="185"/>
      <c r="C129" s="199"/>
      <c r="D129" s="163">
        <f>M126</f>
        <v>0</v>
      </c>
      <c r="E129" s="23">
        <f>IF(L126="","",L126)</f>
        <v>14</v>
      </c>
      <c r="F129" s="16" t="s">
        <v>122</v>
      </c>
      <c r="G129" s="23">
        <f>IF(J126="","",J126)</f>
        <v>16</v>
      </c>
      <c r="H129" s="165">
        <f>I126</f>
        <v>2</v>
      </c>
      <c r="I129" s="175"/>
      <c r="J129" s="176"/>
      <c r="K129" s="176"/>
      <c r="L129" s="176"/>
      <c r="M129" s="177"/>
      <c r="N129" s="163">
        <f>IF(O128="","",SUM(AE128:AE130))</f>
        <v>2</v>
      </c>
      <c r="O129" s="23">
        <v>10</v>
      </c>
      <c r="P129" s="16" t="s">
        <v>30</v>
      </c>
      <c r="Q129" s="23">
        <v>15</v>
      </c>
      <c r="R129" s="165">
        <f>IF(Q128="","",SUM(AF128:AF130))</f>
        <v>1</v>
      </c>
      <c r="S129" s="162"/>
      <c r="T129" s="160"/>
      <c r="U129" s="161"/>
      <c r="V129" s="162"/>
      <c r="W129" s="161"/>
      <c r="X129" s="23"/>
      <c r="Y129" s="23"/>
      <c r="Z129" s="43"/>
      <c r="AA129" s="43"/>
      <c r="AD129" s="102">
        <f>IF(S128="","",S128*1000+(D129+N129)*100+((D129+N129)-(H129+R129))*10+((SUM(E128:E130)+SUM(O128:O130))-(SUM(G128:G130)+SUM(Q128:Q130))))</f>
        <v>1186</v>
      </c>
      <c r="AE129" s="48">
        <f>IF(O129="","",IF(O129&gt;Q129,1,0))</f>
        <v>0</v>
      </c>
      <c r="AF129" s="104">
        <f>IF(Q129="","",IF(O129&lt;Q129,1,0))</f>
        <v>1</v>
      </c>
      <c r="AG129" s="104"/>
      <c r="AH129" s="104"/>
      <c r="AI129" s="104"/>
      <c r="AJ129" s="104"/>
    </row>
    <row r="130" spans="2:36" s="10" customFormat="1" ht="15" customHeight="1">
      <c r="B130" s="186"/>
      <c r="C130" s="200"/>
      <c r="D130" s="164"/>
      <c r="E130" s="24">
        <f>IF(L127="","",L127)</f>
      </c>
      <c r="F130" s="20" t="s">
        <v>123</v>
      </c>
      <c r="G130" s="24">
        <f>IF(J127="","",J127)</f>
      </c>
      <c r="H130" s="166"/>
      <c r="I130" s="178"/>
      <c r="J130" s="179"/>
      <c r="K130" s="179"/>
      <c r="L130" s="179"/>
      <c r="M130" s="180"/>
      <c r="N130" s="164"/>
      <c r="O130" s="24">
        <v>15</v>
      </c>
      <c r="P130" s="16" t="s">
        <v>124</v>
      </c>
      <c r="Q130" s="24">
        <v>10</v>
      </c>
      <c r="R130" s="166"/>
      <c r="S130" s="141"/>
      <c r="T130" s="142"/>
      <c r="U130" s="143"/>
      <c r="V130" s="141"/>
      <c r="W130" s="143"/>
      <c r="X130" s="23"/>
      <c r="Y130" s="23"/>
      <c r="Z130" s="43"/>
      <c r="AA130" s="43"/>
      <c r="AD130" s="48"/>
      <c r="AE130" s="48">
        <f>IF(O130="","",IF(O130&gt;Q130,1,0))</f>
        <v>1</v>
      </c>
      <c r="AF130" s="104">
        <f>IF(Q130="","",IF(O130&lt;Q130,1,0))</f>
        <v>0</v>
      </c>
      <c r="AG130" s="104"/>
      <c r="AH130" s="104"/>
      <c r="AI130" s="104"/>
      <c r="AJ130" s="104"/>
    </row>
    <row r="131" spans="2:36" s="10" customFormat="1" ht="15" customHeight="1">
      <c r="B131" s="185" t="s">
        <v>151</v>
      </c>
      <c r="C131" s="187" t="s">
        <v>153</v>
      </c>
      <c r="D131" s="39" t="str">
        <f>IF(E131="","",IF(D132&gt;H132,"○","×"))</f>
        <v>×</v>
      </c>
      <c r="E131" s="21">
        <f>IF(Q125="","",Q125)</f>
        <v>9</v>
      </c>
      <c r="F131" s="22" t="s">
        <v>87</v>
      </c>
      <c r="G131" s="21">
        <f>IF(O125="","",O125)</f>
        <v>15</v>
      </c>
      <c r="H131" s="45"/>
      <c r="I131" s="39" t="str">
        <f>IF(J131="","",IF(I132&gt;M132,"○","×"))</f>
        <v>×</v>
      </c>
      <c r="J131" s="21">
        <f>IF(Q128="","",Q128)</f>
        <v>12</v>
      </c>
      <c r="K131" s="16" t="s">
        <v>87</v>
      </c>
      <c r="L131" s="21">
        <f>IF(O128="","",O128)</f>
        <v>15</v>
      </c>
      <c r="M131" s="45"/>
      <c r="N131" s="172"/>
      <c r="O131" s="173"/>
      <c r="P131" s="173"/>
      <c r="Q131" s="173"/>
      <c r="R131" s="174"/>
      <c r="S131" s="150">
        <f>IF(D131="","",COUNTIF(D131:M131,"○"))</f>
        <v>0</v>
      </c>
      <c r="T131" s="159" t="s">
        <v>28</v>
      </c>
      <c r="U131" s="151">
        <f>IF(D131="","",COUNTIF(D131:M131,"×"))</f>
        <v>2</v>
      </c>
      <c r="V131" s="150">
        <f>IF(AD132="","",RANK(AD132,AD125:AD133))</f>
        <v>3</v>
      </c>
      <c r="W131" s="151"/>
      <c r="X131" s="23"/>
      <c r="Y131" s="23"/>
      <c r="Z131" s="43"/>
      <c r="AA131" s="43"/>
      <c r="AD131" s="48"/>
      <c r="AE131" s="48"/>
      <c r="AF131" s="104"/>
      <c r="AG131" s="104"/>
      <c r="AH131" s="104"/>
      <c r="AI131" s="104"/>
      <c r="AJ131" s="104"/>
    </row>
    <row r="132" spans="2:36" s="10" customFormat="1" ht="15" customHeight="1">
      <c r="B132" s="185"/>
      <c r="C132" s="188"/>
      <c r="D132" s="163">
        <f>R126</f>
        <v>0</v>
      </c>
      <c r="E132" s="23">
        <f>IF(Q126="","",Q126)</f>
        <v>12</v>
      </c>
      <c r="F132" s="16" t="s">
        <v>125</v>
      </c>
      <c r="G132" s="23">
        <f>IF(O126="","",O126)</f>
        <v>15</v>
      </c>
      <c r="H132" s="165">
        <f>N126</f>
        <v>2</v>
      </c>
      <c r="I132" s="163">
        <f>R129</f>
        <v>1</v>
      </c>
      <c r="J132" s="23">
        <f>IF(Q129="","",Q129)</f>
        <v>15</v>
      </c>
      <c r="K132" s="16" t="s">
        <v>125</v>
      </c>
      <c r="L132" s="41">
        <f>IF(O129="","",O129)</f>
        <v>10</v>
      </c>
      <c r="M132" s="165">
        <f>N129</f>
        <v>2</v>
      </c>
      <c r="N132" s="175"/>
      <c r="O132" s="176"/>
      <c r="P132" s="176"/>
      <c r="Q132" s="176"/>
      <c r="R132" s="177"/>
      <c r="S132" s="162"/>
      <c r="T132" s="160"/>
      <c r="U132" s="161"/>
      <c r="V132" s="162"/>
      <c r="W132" s="161"/>
      <c r="X132" s="23"/>
      <c r="Y132" s="23"/>
      <c r="Z132" s="43"/>
      <c r="AA132" s="43"/>
      <c r="AD132" s="102">
        <f>IF(S131="","",S131*1000+(D132+I132)*100+((D132+I132)-(H132+M132))*10+((SUM(E131:E133)+SUM(J131:J133))-(SUM(G131:G133)+SUM(L131:L133))))</f>
        <v>58</v>
      </c>
      <c r="AE132" s="48"/>
      <c r="AF132" s="104"/>
      <c r="AG132" s="104"/>
      <c r="AH132" s="104"/>
      <c r="AI132" s="104"/>
      <c r="AJ132" s="104"/>
    </row>
    <row r="133" spans="2:36" s="10" customFormat="1" ht="15" customHeight="1">
      <c r="B133" s="186"/>
      <c r="C133" s="189"/>
      <c r="D133" s="164"/>
      <c r="E133" s="24">
        <f>IF(Q127="","",Q127)</f>
      </c>
      <c r="F133" s="20" t="s">
        <v>33</v>
      </c>
      <c r="G133" s="24">
        <f>IF(O127="","",O127)</f>
      </c>
      <c r="H133" s="166"/>
      <c r="I133" s="164"/>
      <c r="J133" s="24">
        <f>IF(Q130="","",Q130)</f>
        <v>10</v>
      </c>
      <c r="K133" s="16" t="s">
        <v>33</v>
      </c>
      <c r="L133" s="42">
        <f>IF(O130="","",O130)</f>
        <v>15</v>
      </c>
      <c r="M133" s="166"/>
      <c r="N133" s="178"/>
      <c r="O133" s="179"/>
      <c r="P133" s="179"/>
      <c r="Q133" s="179"/>
      <c r="R133" s="180"/>
      <c r="S133" s="141"/>
      <c r="T133" s="142"/>
      <c r="U133" s="143"/>
      <c r="V133" s="141"/>
      <c r="W133" s="143"/>
      <c r="X133" s="23"/>
      <c r="Y133" s="23"/>
      <c r="Z133" s="43"/>
      <c r="AA133" s="43"/>
      <c r="AD133" s="48"/>
      <c r="AE133" s="48"/>
      <c r="AF133" s="104"/>
      <c r="AG133" s="104"/>
      <c r="AH133" s="104"/>
      <c r="AI133" s="104"/>
      <c r="AJ133" s="104"/>
    </row>
    <row r="134" spans="2:36" s="30" customFormat="1" ht="15" customHeight="1">
      <c r="B134" s="31"/>
      <c r="C134" s="31"/>
      <c r="K134" s="46"/>
      <c r="AD134" s="48"/>
      <c r="AE134" s="48"/>
      <c r="AF134" s="104"/>
      <c r="AG134" s="104"/>
      <c r="AH134" s="104"/>
      <c r="AI134" s="104"/>
      <c r="AJ134" s="104"/>
    </row>
    <row r="135" spans="2:36" s="10" customFormat="1" ht="15" customHeight="1">
      <c r="B135" s="11" t="s">
        <v>132</v>
      </c>
      <c r="C135" s="12"/>
      <c r="D135" s="182" t="s">
        <v>159</v>
      </c>
      <c r="E135" s="183"/>
      <c r="F135" s="183"/>
      <c r="G135" s="183"/>
      <c r="H135" s="184"/>
      <c r="I135" s="182" t="s">
        <v>160</v>
      </c>
      <c r="J135" s="183"/>
      <c r="K135" s="183"/>
      <c r="L135" s="183"/>
      <c r="M135" s="184"/>
      <c r="N135" s="182" t="s">
        <v>161</v>
      </c>
      <c r="O135" s="183"/>
      <c r="P135" s="183"/>
      <c r="Q135" s="183"/>
      <c r="R135" s="184"/>
      <c r="S135" s="13"/>
      <c r="T135" s="38" t="s">
        <v>24</v>
      </c>
      <c r="U135" s="38"/>
      <c r="V135" s="182" t="s">
        <v>25</v>
      </c>
      <c r="W135" s="184"/>
      <c r="AA135" s="17"/>
      <c r="AD135" s="48"/>
      <c r="AE135" s="48"/>
      <c r="AF135" s="104"/>
      <c r="AG135" s="104"/>
      <c r="AH135" s="104"/>
      <c r="AI135" s="104"/>
      <c r="AJ135" s="104"/>
    </row>
    <row r="136" spans="2:36" s="10" customFormat="1" ht="15" customHeight="1">
      <c r="B136" s="190" t="s">
        <v>139</v>
      </c>
      <c r="C136" s="187" t="s">
        <v>157</v>
      </c>
      <c r="D136" s="172"/>
      <c r="E136" s="173"/>
      <c r="F136" s="173"/>
      <c r="G136" s="173"/>
      <c r="H136" s="174"/>
      <c r="I136" s="39" t="str">
        <f>IF(I137="","",IF(I137&gt;M137,"○","×"))</f>
        <v>×</v>
      </c>
      <c r="J136" s="21">
        <v>12</v>
      </c>
      <c r="K136" s="16" t="s">
        <v>42</v>
      </c>
      <c r="L136" s="21">
        <v>15</v>
      </c>
      <c r="M136" s="40"/>
      <c r="N136" s="14" t="str">
        <f>IF(N137="","",IF(N137&gt;R137,"○","×"))</f>
        <v>○</v>
      </c>
      <c r="O136" s="21">
        <v>15</v>
      </c>
      <c r="P136" s="16" t="s">
        <v>42</v>
      </c>
      <c r="Q136" s="21">
        <v>9</v>
      </c>
      <c r="R136" s="40"/>
      <c r="S136" s="150">
        <f>IF(I136="","",COUNTIF(I136:R136,"○"))</f>
        <v>1</v>
      </c>
      <c r="T136" s="159" t="s">
        <v>28</v>
      </c>
      <c r="U136" s="151">
        <f>IF(I136="","",COUNTIF(I136:R136,"×"))</f>
        <v>1</v>
      </c>
      <c r="V136" s="150">
        <f>IF(AD137="","",RANK(AD137,AD136:AD144))</f>
        <v>2</v>
      </c>
      <c r="W136" s="151"/>
      <c r="X136" s="23"/>
      <c r="Y136" s="23"/>
      <c r="Z136" s="17"/>
      <c r="AA136" s="17"/>
      <c r="AD136" s="48"/>
      <c r="AE136" s="48">
        <f>IF(J136="","",IF(J136&gt;L136,1,0))</f>
        <v>0</v>
      </c>
      <c r="AF136" s="104">
        <f>IF(L136="","",IF(J136&lt;L136,1,0))</f>
        <v>1</v>
      </c>
      <c r="AG136" s="104">
        <f>IF(O136="","",IF(O136&gt;Q136,1,0))</f>
        <v>1</v>
      </c>
      <c r="AH136" s="104">
        <f>IF(Q136="","",IF(O136&lt;Q136,1,0))</f>
        <v>0</v>
      </c>
      <c r="AI136" s="104"/>
      <c r="AJ136" s="104"/>
    </row>
    <row r="137" spans="2:36" s="10" customFormat="1" ht="15" customHeight="1">
      <c r="B137" s="185"/>
      <c r="C137" s="188"/>
      <c r="D137" s="175"/>
      <c r="E137" s="176"/>
      <c r="F137" s="176"/>
      <c r="G137" s="176"/>
      <c r="H137" s="177"/>
      <c r="I137" s="163">
        <f>IF(J136="","",SUM(AE136:AE138))</f>
        <v>0</v>
      </c>
      <c r="J137" s="23">
        <v>10</v>
      </c>
      <c r="K137" s="16" t="s">
        <v>42</v>
      </c>
      <c r="L137" s="23">
        <v>15</v>
      </c>
      <c r="M137" s="165">
        <f>IF(L136="","",SUM(AF136:AF138))</f>
        <v>2</v>
      </c>
      <c r="N137" s="163">
        <f>IF(O136="","",SUM(AG136:AG138))</f>
        <v>2</v>
      </c>
      <c r="O137" s="41">
        <v>15</v>
      </c>
      <c r="P137" s="16" t="s">
        <v>42</v>
      </c>
      <c r="Q137" s="41">
        <v>13</v>
      </c>
      <c r="R137" s="165">
        <f>IF(Q136="","",SUM(AH136:AH138))</f>
        <v>0</v>
      </c>
      <c r="S137" s="162"/>
      <c r="T137" s="160"/>
      <c r="U137" s="161"/>
      <c r="V137" s="162"/>
      <c r="W137" s="161"/>
      <c r="X137" s="23"/>
      <c r="Y137" s="23"/>
      <c r="Z137" s="17"/>
      <c r="AA137" s="17"/>
      <c r="AD137" s="102">
        <f>IF(S136="","",S136*1000+(I137+N137)*100+((I137+N137)-(M137+R137))*10+((SUM(J136:J138)+SUM(O136:O138))-(SUM(L136:L138)+SUM(Q136:Q138))))</f>
        <v>1200</v>
      </c>
      <c r="AE137" s="48">
        <f>IF(J137="","",IF(J137&gt;L137,1,0))</f>
        <v>0</v>
      </c>
      <c r="AF137" s="104">
        <f>IF(L137="","",IF(J137&lt;L137,1,0))</f>
        <v>1</v>
      </c>
      <c r="AG137" s="104">
        <f>IF(O137="","",IF(O137&gt;Q137,1,0))</f>
        <v>1</v>
      </c>
      <c r="AH137" s="104">
        <f>IF(Q137="","",IF(O137&lt;Q137,1,0))</f>
        <v>0</v>
      </c>
      <c r="AI137" s="104"/>
      <c r="AJ137" s="104"/>
    </row>
    <row r="138" spans="2:36" s="10" customFormat="1" ht="15" customHeight="1">
      <c r="B138" s="186"/>
      <c r="C138" s="189"/>
      <c r="D138" s="178"/>
      <c r="E138" s="179"/>
      <c r="F138" s="179"/>
      <c r="G138" s="179"/>
      <c r="H138" s="180"/>
      <c r="I138" s="164"/>
      <c r="J138" s="24"/>
      <c r="K138" s="16" t="s">
        <v>126</v>
      </c>
      <c r="L138" s="24"/>
      <c r="M138" s="166"/>
      <c r="N138" s="164"/>
      <c r="O138" s="42"/>
      <c r="P138" s="16" t="s">
        <v>126</v>
      </c>
      <c r="Q138" s="42"/>
      <c r="R138" s="166"/>
      <c r="S138" s="141"/>
      <c r="T138" s="142"/>
      <c r="U138" s="143"/>
      <c r="V138" s="141"/>
      <c r="W138" s="143"/>
      <c r="X138" s="23"/>
      <c r="Y138" s="23"/>
      <c r="Z138" s="43"/>
      <c r="AA138" s="43"/>
      <c r="AD138" s="48"/>
      <c r="AE138" s="48">
        <f>IF(J138="","",IF(J138&gt;L138,1,0))</f>
      </c>
      <c r="AF138" s="104">
        <f>IF(L138="","",IF(J138&lt;L138,1,0))</f>
      </c>
      <c r="AG138" s="104">
        <f>IF(O138="","",IF(O138&gt;Q138,1,0))</f>
      </c>
      <c r="AH138" s="104">
        <f>IF(Q138="","",IF(O138&lt;Q138,1,0))</f>
      </c>
      <c r="AI138" s="104"/>
      <c r="AJ138" s="104"/>
    </row>
    <row r="139" spans="2:36" s="10" customFormat="1" ht="15" customHeight="1">
      <c r="B139" s="190" t="s">
        <v>156</v>
      </c>
      <c r="C139" s="187" t="s">
        <v>158</v>
      </c>
      <c r="D139" s="39" t="str">
        <f>IF(E139="","",IF(D140&gt;H140,"○","×"))</f>
        <v>○</v>
      </c>
      <c r="E139" s="21">
        <f>IF(L136="","",L136)</f>
        <v>15</v>
      </c>
      <c r="F139" s="22" t="s">
        <v>126</v>
      </c>
      <c r="G139" s="21">
        <f>IF(J136="","",J136)</f>
        <v>12</v>
      </c>
      <c r="H139" s="44"/>
      <c r="I139" s="172"/>
      <c r="J139" s="173"/>
      <c r="K139" s="173"/>
      <c r="L139" s="173"/>
      <c r="M139" s="174"/>
      <c r="N139" s="39" t="str">
        <f>IF(O139="","",IF(N140&gt;R140,"○","×"))</f>
        <v>○</v>
      </c>
      <c r="O139" s="21">
        <v>15</v>
      </c>
      <c r="P139" s="22" t="s">
        <v>126</v>
      </c>
      <c r="Q139" s="21">
        <v>4</v>
      </c>
      <c r="R139" s="45"/>
      <c r="S139" s="150">
        <f>IF(D139="","",COUNTIF(D139:R141,"○"))</f>
        <v>2</v>
      </c>
      <c r="T139" s="159" t="s">
        <v>28</v>
      </c>
      <c r="U139" s="151">
        <f>IF(D139="","",COUNTIF(D139:R141,"×"))</f>
        <v>0</v>
      </c>
      <c r="V139" s="150">
        <f>IF(AD140="","",RANK(AD140,AD136:AD144))</f>
        <v>1</v>
      </c>
      <c r="W139" s="151"/>
      <c r="X139" s="23"/>
      <c r="Y139" s="23"/>
      <c r="Z139" s="43"/>
      <c r="AA139" s="43"/>
      <c r="AD139" s="48"/>
      <c r="AE139" s="48">
        <f>IF(O139="","",IF(O139&gt;Q139,1,0))</f>
        <v>1</v>
      </c>
      <c r="AF139" s="104">
        <f>IF(Q139="","",IF(O139&lt;Q139,1,0))</f>
        <v>0</v>
      </c>
      <c r="AG139" s="104"/>
      <c r="AH139" s="104"/>
      <c r="AI139" s="104"/>
      <c r="AJ139" s="104"/>
    </row>
    <row r="140" spans="2:36" s="10" customFormat="1" ht="15" customHeight="1">
      <c r="B140" s="185"/>
      <c r="C140" s="188"/>
      <c r="D140" s="163">
        <f>M137</f>
        <v>2</v>
      </c>
      <c r="E140" s="23">
        <f>IF(L137="","",L137)</f>
        <v>15</v>
      </c>
      <c r="F140" s="16" t="s">
        <v>127</v>
      </c>
      <c r="G140" s="23">
        <f>IF(J137="","",J137)</f>
        <v>10</v>
      </c>
      <c r="H140" s="165">
        <f>I137</f>
        <v>0</v>
      </c>
      <c r="I140" s="175"/>
      <c r="J140" s="176"/>
      <c r="K140" s="176"/>
      <c r="L140" s="176"/>
      <c r="M140" s="177"/>
      <c r="N140" s="163">
        <f>IF(O139="","",SUM(AE139:AE141))</f>
        <v>2</v>
      </c>
      <c r="O140" s="23">
        <v>13</v>
      </c>
      <c r="P140" s="16" t="s">
        <v>30</v>
      </c>
      <c r="Q140" s="23">
        <v>15</v>
      </c>
      <c r="R140" s="165">
        <f>IF(Q139="","",SUM(AF139:AF141))</f>
        <v>1</v>
      </c>
      <c r="S140" s="162"/>
      <c r="T140" s="160"/>
      <c r="U140" s="161"/>
      <c r="V140" s="162"/>
      <c r="W140" s="161"/>
      <c r="X140" s="23"/>
      <c r="Y140" s="23"/>
      <c r="Z140" s="43"/>
      <c r="AA140" s="43"/>
      <c r="AD140" s="102">
        <f>IF(S139="","",S139*1000+(D140+N140)*100+((D140+N140)-(H140+R140))*10+((SUM(E139:E141)+SUM(O139:O141))-(SUM(G139:G141)+SUM(Q139:Q141))))</f>
        <v>2455</v>
      </c>
      <c r="AE140" s="48">
        <f>IF(O140="","",IF(O140&gt;Q140,1,0))</f>
        <v>0</v>
      </c>
      <c r="AF140" s="104">
        <f>IF(Q140="","",IF(O140&lt;Q140,1,0))</f>
        <v>1</v>
      </c>
      <c r="AG140" s="104"/>
      <c r="AH140" s="104"/>
      <c r="AI140" s="104"/>
      <c r="AJ140" s="104"/>
    </row>
    <row r="141" spans="2:36" s="10" customFormat="1" ht="15" customHeight="1">
      <c r="B141" s="186"/>
      <c r="C141" s="189"/>
      <c r="D141" s="164"/>
      <c r="E141" s="24">
        <f>IF(L138="","",L138)</f>
      </c>
      <c r="F141" s="20" t="s">
        <v>42</v>
      </c>
      <c r="G141" s="24">
        <f>IF(J138="","",J138)</f>
      </c>
      <c r="H141" s="166"/>
      <c r="I141" s="178"/>
      <c r="J141" s="179"/>
      <c r="K141" s="179"/>
      <c r="L141" s="179"/>
      <c r="M141" s="180"/>
      <c r="N141" s="164"/>
      <c r="O141" s="24">
        <v>15</v>
      </c>
      <c r="P141" s="16" t="s">
        <v>42</v>
      </c>
      <c r="Q141" s="24">
        <v>7</v>
      </c>
      <c r="R141" s="166"/>
      <c r="S141" s="141"/>
      <c r="T141" s="142"/>
      <c r="U141" s="143"/>
      <c r="V141" s="141"/>
      <c r="W141" s="143"/>
      <c r="X141" s="23"/>
      <c r="Y141" s="23"/>
      <c r="Z141" s="43"/>
      <c r="AA141" s="43"/>
      <c r="AD141" s="48"/>
      <c r="AE141" s="48">
        <f>IF(O141="","",IF(O141&gt;Q141,1,0))</f>
        <v>1</v>
      </c>
      <c r="AF141" s="104">
        <f>IF(Q141="","",IF(O141&lt;Q141,1,0))</f>
        <v>0</v>
      </c>
      <c r="AG141" s="104"/>
      <c r="AH141" s="104"/>
      <c r="AI141" s="104"/>
      <c r="AJ141" s="104"/>
    </row>
    <row r="142" spans="2:36" s="10" customFormat="1" ht="15" customHeight="1">
      <c r="B142" s="185" t="s">
        <v>146</v>
      </c>
      <c r="C142" s="194" t="s">
        <v>296</v>
      </c>
      <c r="D142" s="39" t="str">
        <f>IF(E142="","",IF(D143&gt;H143,"○","×"))</f>
        <v>×</v>
      </c>
      <c r="E142" s="21">
        <f>IF(Q136="","",Q136)</f>
        <v>9</v>
      </c>
      <c r="F142" s="22" t="s">
        <v>42</v>
      </c>
      <c r="G142" s="21">
        <f>IF(O136="","",O136)</f>
        <v>15</v>
      </c>
      <c r="H142" s="45"/>
      <c r="I142" s="39" t="str">
        <f>IF(J142="","",IF(I143&gt;M143,"○","×"))</f>
        <v>×</v>
      </c>
      <c r="J142" s="21">
        <f>IF(Q139="","",Q139)</f>
        <v>4</v>
      </c>
      <c r="K142" s="16" t="s">
        <v>42</v>
      </c>
      <c r="L142" s="21">
        <f>IF(O139="","",O139)</f>
        <v>15</v>
      </c>
      <c r="M142" s="45"/>
      <c r="N142" s="172"/>
      <c r="O142" s="173"/>
      <c r="P142" s="173"/>
      <c r="Q142" s="173"/>
      <c r="R142" s="174"/>
      <c r="S142" s="150">
        <f>IF(D142="","",COUNTIF(D142:M142,"○"))</f>
        <v>0</v>
      </c>
      <c r="T142" s="159" t="s">
        <v>28</v>
      </c>
      <c r="U142" s="151">
        <f>IF(D142="","",COUNTIF(D142:M142,"×"))</f>
        <v>2</v>
      </c>
      <c r="V142" s="150">
        <f>IF(AD143="","",RANK(AD143,AD136:AD144))</f>
        <v>3</v>
      </c>
      <c r="W142" s="151"/>
      <c r="X142" s="23"/>
      <c r="Y142" s="23"/>
      <c r="Z142" s="43"/>
      <c r="AA142" s="43"/>
      <c r="AD142" s="48"/>
      <c r="AE142" s="48"/>
      <c r="AF142" s="104"/>
      <c r="AG142" s="104"/>
      <c r="AH142" s="104"/>
      <c r="AI142" s="104"/>
      <c r="AJ142" s="104"/>
    </row>
    <row r="143" spans="2:36" s="10" customFormat="1" ht="15" customHeight="1">
      <c r="B143" s="185"/>
      <c r="C143" s="195"/>
      <c r="D143" s="163">
        <f>R137</f>
        <v>0</v>
      </c>
      <c r="E143" s="23">
        <f>IF(Q137="","",Q137)</f>
        <v>13</v>
      </c>
      <c r="F143" s="16" t="s">
        <v>33</v>
      </c>
      <c r="G143" s="23">
        <f>IF(O137="","",O137)</f>
        <v>15</v>
      </c>
      <c r="H143" s="165">
        <f>N137</f>
        <v>2</v>
      </c>
      <c r="I143" s="163">
        <f>R140</f>
        <v>1</v>
      </c>
      <c r="J143" s="23">
        <f>IF(Q140="","",Q140)</f>
        <v>15</v>
      </c>
      <c r="K143" s="16" t="s">
        <v>33</v>
      </c>
      <c r="L143" s="41">
        <f>IF(O140="","",O140)</f>
        <v>13</v>
      </c>
      <c r="M143" s="165">
        <f>N140</f>
        <v>2</v>
      </c>
      <c r="N143" s="175"/>
      <c r="O143" s="176"/>
      <c r="P143" s="176"/>
      <c r="Q143" s="176"/>
      <c r="R143" s="177"/>
      <c r="S143" s="162"/>
      <c r="T143" s="160"/>
      <c r="U143" s="161"/>
      <c r="V143" s="162"/>
      <c r="W143" s="161"/>
      <c r="X143" s="23"/>
      <c r="Y143" s="23"/>
      <c r="Z143" s="43"/>
      <c r="AA143" s="43"/>
      <c r="AD143" s="102">
        <f>IF(S142="","",S142*1000+(D143+I143)*100+((D143+I143)-(H143+M143))*10+((SUM(E142:E144)+SUM(J142:J144))-(SUM(G142:G144)+SUM(L142:L144))))</f>
        <v>45</v>
      </c>
      <c r="AE143" s="48"/>
      <c r="AF143" s="104"/>
      <c r="AG143" s="104"/>
      <c r="AH143" s="104"/>
      <c r="AI143" s="104"/>
      <c r="AJ143" s="104"/>
    </row>
    <row r="144" spans="2:36" s="10" customFormat="1" ht="15" customHeight="1">
      <c r="B144" s="186"/>
      <c r="C144" s="152"/>
      <c r="D144" s="164"/>
      <c r="E144" s="24">
        <f>IF(Q138="","",Q138)</f>
      </c>
      <c r="F144" s="20" t="s">
        <v>33</v>
      </c>
      <c r="G144" s="24">
        <f>IF(O138="","",O138)</f>
      </c>
      <c r="H144" s="166"/>
      <c r="I144" s="164"/>
      <c r="J144" s="24">
        <f>IF(Q141="","",Q141)</f>
        <v>7</v>
      </c>
      <c r="K144" s="16" t="s">
        <v>42</v>
      </c>
      <c r="L144" s="42">
        <f>IF(O141="","",O141)</f>
        <v>15</v>
      </c>
      <c r="M144" s="166"/>
      <c r="N144" s="178"/>
      <c r="O144" s="179"/>
      <c r="P144" s="179"/>
      <c r="Q144" s="179"/>
      <c r="R144" s="180"/>
      <c r="S144" s="141"/>
      <c r="T144" s="142"/>
      <c r="U144" s="143"/>
      <c r="V144" s="141"/>
      <c r="W144" s="143"/>
      <c r="X144" s="23"/>
      <c r="Y144" s="23"/>
      <c r="Z144" s="43"/>
      <c r="AA144" s="43"/>
      <c r="AD144" s="48"/>
      <c r="AE144" s="48"/>
      <c r="AF144" s="104"/>
      <c r="AG144" s="104"/>
      <c r="AH144" s="104"/>
      <c r="AI144" s="104"/>
      <c r="AJ144" s="104"/>
    </row>
    <row r="145" spans="2:36" s="30" customFormat="1" ht="15" customHeight="1">
      <c r="B145" s="31"/>
      <c r="C145" s="31"/>
      <c r="K145" s="46"/>
      <c r="AD145" s="48"/>
      <c r="AE145" s="48"/>
      <c r="AF145" s="104"/>
      <c r="AG145" s="104"/>
      <c r="AH145" s="104"/>
      <c r="AI145" s="104"/>
      <c r="AJ145" s="104"/>
    </row>
    <row r="146" spans="2:36" s="10" customFormat="1" ht="15" customHeight="1">
      <c r="B146" s="11" t="s">
        <v>136</v>
      </c>
      <c r="C146" s="12"/>
      <c r="D146" s="182" t="s">
        <v>163</v>
      </c>
      <c r="E146" s="183"/>
      <c r="F146" s="183"/>
      <c r="G146" s="183"/>
      <c r="H146" s="184"/>
      <c r="I146" s="182" t="s">
        <v>164</v>
      </c>
      <c r="J146" s="183"/>
      <c r="K146" s="183"/>
      <c r="L146" s="183"/>
      <c r="M146" s="184"/>
      <c r="N146" s="182" t="s">
        <v>11</v>
      </c>
      <c r="O146" s="183"/>
      <c r="P146" s="183"/>
      <c r="Q146" s="183"/>
      <c r="R146" s="184"/>
      <c r="S146" s="13"/>
      <c r="T146" s="38" t="s">
        <v>24</v>
      </c>
      <c r="U146" s="38"/>
      <c r="V146" s="182" t="s">
        <v>25</v>
      </c>
      <c r="W146" s="184"/>
      <c r="AA146" s="17"/>
      <c r="AD146" s="48"/>
      <c r="AE146" s="48"/>
      <c r="AF146" s="104"/>
      <c r="AG146" s="104"/>
      <c r="AH146" s="104"/>
      <c r="AI146" s="104"/>
      <c r="AJ146" s="104"/>
    </row>
    <row r="147" spans="2:36" s="10" customFormat="1" ht="15" customHeight="1">
      <c r="B147" s="190" t="s">
        <v>139</v>
      </c>
      <c r="C147" s="187" t="s">
        <v>162</v>
      </c>
      <c r="D147" s="172"/>
      <c r="E147" s="173"/>
      <c r="F147" s="173"/>
      <c r="G147" s="173"/>
      <c r="H147" s="174"/>
      <c r="I147" s="39" t="str">
        <f>IF(I148="","",IF(I148&gt;M148,"○","×"))</f>
        <v>×</v>
      </c>
      <c r="J147" s="21">
        <v>3</v>
      </c>
      <c r="K147" s="16" t="s">
        <v>128</v>
      </c>
      <c r="L147" s="21">
        <v>15</v>
      </c>
      <c r="M147" s="40"/>
      <c r="N147" s="14" t="str">
        <f>IF(N148="","",IF(N148&gt;R148,"○","×"))</f>
        <v>×</v>
      </c>
      <c r="O147" s="21">
        <v>7</v>
      </c>
      <c r="P147" s="16" t="s">
        <v>128</v>
      </c>
      <c r="Q147" s="21">
        <v>15</v>
      </c>
      <c r="R147" s="40"/>
      <c r="S147" s="150">
        <f>IF(I147="","",COUNTIF(I147:R147,"○"))</f>
        <v>0</v>
      </c>
      <c r="T147" s="159" t="s">
        <v>28</v>
      </c>
      <c r="U147" s="151">
        <f>IF(I147="","",COUNTIF(I147:R147,"×"))</f>
        <v>2</v>
      </c>
      <c r="V147" s="150">
        <f>IF(AD148="","",RANK(AD148,AD147:AD155))</f>
        <v>3</v>
      </c>
      <c r="W147" s="151"/>
      <c r="X147" s="23"/>
      <c r="Y147" s="23"/>
      <c r="Z147" s="17"/>
      <c r="AA147" s="17"/>
      <c r="AD147" s="48"/>
      <c r="AE147" s="48">
        <f>IF(J147="","",IF(J147&gt;L147,1,0))</f>
        <v>0</v>
      </c>
      <c r="AF147" s="104">
        <f>IF(L147="","",IF(J147&lt;L147,1,0))</f>
        <v>1</v>
      </c>
      <c r="AG147" s="104">
        <f>IF(O147="","",IF(O147&gt;Q147,1,0))</f>
        <v>0</v>
      </c>
      <c r="AH147" s="104">
        <f>IF(Q147="","",IF(O147&lt;Q147,1,0))</f>
        <v>1</v>
      </c>
      <c r="AI147" s="104"/>
      <c r="AJ147" s="104"/>
    </row>
    <row r="148" spans="2:36" s="10" customFormat="1" ht="15" customHeight="1">
      <c r="B148" s="185"/>
      <c r="C148" s="188"/>
      <c r="D148" s="175"/>
      <c r="E148" s="176"/>
      <c r="F148" s="176"/>
      <c r="G148" s="176"/>
      <c r="H148" s="177"/>
      <c r="I148" s="163">
        <f>IF(J147="","",SUM(AE147:AE149))</f>
        <v>0</v>
      </c>
      <c r="J148" s="23">
        <v>3</v>
      </c>
      <c r="K148" s="16" t="s">
        <v>117</v>
      </c>
      <c r="L148" s="23">
        <v>15</v>
      </c>
      <c r="M148" s="165">
        <f>IF(L147="","",SUM(AF147:AF149))</f>
        <v>2</v>
      </c>
      <c r="N148" s="163">
        <f>IF(O147="","",SUM(AG147:AG149))</f>
        <v>0</v>
      </c>
      <c r="O148" s="41">
        <v>9</v>
      </c>
      <c r="P148" s="16" t="s">
        <v>129</v>
      </c>
      <c r="Q148" s="41">
        <v>15</v>
      </c>
      <c r="R148" s="165">
        <f>IF(Q147="","",SUM(AH147:AH149))</f>
        <v>2</v>
      </c>
      <c r="S148" s="162"/>
      <c r="T148" s="160"/>
      <c r="U148" s="161"/>
      <c r="V148" s="162"/>
      <c r="W148" s="161"/>
      <c r="X148" s="23"/>
      <c r="Y148" s="23"/>
      <c r="Z148" s="17"/>
      <c r="AA148" s="17"/>
      <c r="AD148" s="102">
        <f>IF(S147="","",S147*1000+(I148+N148)*100+((I148+N148)-(M148+R148))*10+((SUM(J147:J149)+SUM(O147:O149))-(SUM(L147:L149)+SUM(Q147:Q149))))</f>
        <v>-78</v>
      </c>
      <c r="AE148" s="48">
        <f>IF(J148="","",IF(J148&gt;L148,1,0))</f>
        <v>0</v>
      </c>
      <c r="AF148" s="104">
        <f>IF(L148="","",IF(J148&lt;L148,1,0))</f>
        <v>1</v>
      </c>
      <c r="AG148" s="104">
        <f>IF(O148="","",IF(O148&gt;Q148,1,0))</f>
        <v>0</v>
      </c>
      <c r="AH148" s="104">
        <f>IF(Q148="","",IF(O148&lt;Q148,1,0))</f>
        <v>1</v>
      </c>
      <c r="AI148" s="104"/>
      <c r="AJ148" s="104"/>
    </row>
    <row r="149" spans="2:36" s="10" customFormat="1" ht="15" customHeight="1">
      <c r="B149" s="186"/>
      <c r="C149" s="189"/>
      <c r="D149" s="178"/>
      <c r="E149" s="179"/>
      <c r="F149" s="179"/>
      <c r="G149" s="179"/>
      <c r="H149" s="180"/>
      <c r="I149" s="164"/>
      <c r="J149" s="24"/>
      <c r="K149" s="16" t="s">
        <v>33</v>
      </c>
      <c r="L149" s="24"/>
      <c r="M149" s="166"/>
      <c r="N149" s="164"/>
      <c r="O149" s="42"/>
      <c r="P149" s="16" t="s">
        <v>33</v>
      </c>
      <c r="Q149" s="42"/>
      <c r="R149" s="166"/>
      <c r="S149" s="141"/>
      <c r="T149" s="142"/>
      <c r="U149" s="143"/>
      <c r="V149" s="141"/>
      <c r="W149" s="143"/>
      <c r="X149" s="23"/>
      <c r="Y149" s="23"/>
      <c r="Z149" s="43"/>
      <c r="AA149" s="43"/>
      <c r="AD149" s="48"/>
      <c r="AE149" s="48">
        <f>IF(J149="","",IF(J149&gt;L149,1,0))</f>
      </c>
      <c r="AF149" s="104">
        <f>IF(L149="","",IF(J149&lt;L149,1,0))</f>
      </c>
      <c r="AG149" s="104">
        <f>IF(O149="","",IF(O149&gt;Q149,1,0))</f>
      </c>
      <c r="AH149" s="104">
        <f>IF(Q149="","",IF(O149&lt;Q149,1,0))</f>
      </c>
      <c r="AI149" s="104"/>
      <c r="AJ149" s="104"/>
    </row>
    <row r="150" spans="2:36" s="10" customFormat="1" ht="15" customHeight="1">
      <c r="B150" s="190" t="s">
        <v>140</v>
      </c>
      <c r="C150" s="187" t="s">
        <v>332</v>
      </c>
      <c r="D150" s="39" t="str">
        <f>IF(E150="","",IF(D151&gt;H151,"○","×"))</f>
        <v>○</v>
      </c>
      <c r="E150" s="21">
        <f>IF(L147="","",L147)</f>
        <v>15</v>
      </c>
      <c r="F150" s="22" t="s">
        <v>44</v>
      </c>
      <c r="G150" s="21">
        <f>IF(J147="","",J147)</f>
        <v>3</v>
      </c>
      <c r="H150" s="44"/>
      <c r="I150" s="172"/>
      <c r="J150" s="173"/>
      <c r="K150" s="173"/>
      <c r="L150" s="173"/>
      <c r="M150" s="174"/>
      <c r="N150" s="39" t="str">
        <f>IF(O150="","",IF(N151&gt;R151,"○","×"))</f>
        <v>○</v>
      </c>
      <c r="O150" s="21">
        <v>15</v>
      </c>
      <c r="P150" s="22" t="s">
        <v>44</v>
      </c>
      <c r="Q150" s="21">
        <v>7</v>
      </c>
      <c r="R150" s="45"/>
      <c r="S150" s="150">
        <f>IF(D150="","",COUNTIF(D150:R152,"○"))</f>
        <v>2</v>
      </c>
      <c r="T150" s="159" t="s">
        <v>28</v>
      </c>
      <c r="U150" s="151">
        <f>IF(D150="","",COUNTIF(D150:R152,"×"))</f>
        <v>0</v>
      </c>
      <c r="V150" s="150">
        <f>IF(AD151="","",RANK(AD151,AD147:AD155))</f>
        <v>1</v>
      </c>
      <c r="W150" s="151"/>
      <c r="X150" s="23"/>
      <c r="Y150" s="23"/>
      <c r="Z150" s="43"/>
      <c r="AA150" s="43"/>
      <c r="AD150" s="48"/>
      <c r="AE150" s="48">
        <f>IF(O150="","",IF(O150&gt;Q150,1,0))</f>
        <v>1</v>
      </c>
      <c r="AF150" s="104">
        <f>IF(Q150="","",IF(O150&lt;Q150,1,0))</f>
        <v>0</v>
      </c>
      <c r="AG150" s="104"/>
      <c r="AH150" s="104"/>
      <c r="AI150" s="104"/>
      <c r="AJ150" s="104"/>
    </row>
    <row r="151" spans="2:36" s="10" customFormat="1" ht="15" customHeight="1">
      <c r="B151" s="185"/>
      <c r="C151" s="188"/>
      <c r="D151" s="163">
        <f>M148</f>
        <v>2</v>
      </c>
      <c r="E151" s="23">
        <f>IF(L148="","",L148)</f>
        <v>15</v>
      </c>
      <c r="F151" s="16" t="s">
        <v>117</v>
      </c>
      <c r="G151" s="23">
        <f>IF(J148="","",J148)</f>
        <v>3</v>
      </c>
      <c r="H151" s="165">
        <f>I148</f>
        <v>0</v>
      </c>
      <c r="I151" s="175"/>
      <c r="J151" s="176"/>
      <c r="K151" s="176"/>
      <c r="L151" s="176"/>
      <c r="M151" s="177"/>
      <c r="N151" s="163">
        <f>IF(O150="","",SUM(AE150:AE152))</f>
        <v>2</v>
      </c>
      <c r="O151" s="23">
        <v>15</v>
      </c>
      <c r="P151" s="16" t="s">
        <v>30</v>
      </c>
      <c r="Q151" s="23">
        <v>6</v>
      </c>
      <c r="R151" s="165">
        <f>IF(Q150="","",SUM(AF150:AF152))</f>
        <v>0</v>
      </c>
      <c r="S151" s="162"/>
      <c r="T151" s="160"/>
      <c r="U151" s="161"/>
      <c r="V151" s="162"/>
      <c r="W151" s="161"/>
      <c r="X151" s="23"/>
      <c r="Y151" s="23"/>
      <c r="Z151" s="43"/>
      <c r="AA151" s="43"/>
      <c r="AD151" s="102">
        <f>IF(S150="","",S150*1000+(D151+N151)*100+((D151+N151)-(H151+R151))*10+((SUM(E150:E152)+SUM(O150:O152))-(SUM(G150:G152)+SUM(Q150:Q152))))</f>
        <v>2481</v>
      </c>
      <c r="AE151" s="48">
        <f>IF(O151="","",IF(O151&gt;Q151,1,0))</f>
        <v>1</v>
      </c>
      <c r="AF151" s="104">
        <f>IF(Q151="","",IF(O151&lt;Q151,1,0))</f>
        <v>0</v>
      </c>
      <c r="AG151" s="104"/>
      <c r="AH151" s="104"/>
      <c r="AI151" s="104"/>
      <c r="AJ151" s="104"/>
    </row>
    <row r="152" spans="2:36" s="10" customFormat="1" ht="15" customHeight="1">
      <c r="B152" s="186"/>
      <c r="C152" s="189"/>
      <c r="D152" s="164"/>
      <c r="E152" s="24">
        <f>IF(L149="","",L149)</f>
      </c>
      <c r="F152" s="20" t="s">
        <v>33</v>
      </c>
      <c r="G152" s="24">
        <f>IF(J149="","",J149)</f>
      </c>
      <c r="H152" s="166"/>
      <c r="I152" s="178"/>
      <c r="J152" s="179"/>
      <c r="K152" s="179"/>
      <c r="L152" s="179"/>
      <c r="M152" s="180"/>
      <c r="N152" s="164"/>
      <c r="O152" s="24"/>
      <c r="P152" s="16" t="s">
        <v>33</v>
      </c>
      <c r="Q152" s="24"/>
      <c r="R152" s="166"/>
      <c r="S152" s="141"/>
      <c r="T152" s="142"/>
      <c r="U152" s="143"/>
      <c r="V152" s="141"/>
      <c r="W152" s="143"/>
      <c r="X152" s="23"/>
      <c r="Y152" s="23"/>
      <c r="Z152" s="43"/>
      <c r="AA152" s="43"/>
      <c r="AD152" s="48"/>
      <c r="AE152" s="48">
        <f>IF(O152="","",IF(O152&gt;Q152,1,0))</f>
      </c>
      <c r="AF152" s="104">
        <f>IF(Q152="","",IF(O152&lt;Q152,1,0))</f>
      </c>
      <c r="AG152" s="104"/>
      <c r="AH152" s="104"/>
      <c r="AI152" s="104"/>
      <c r="AJ152" s="104"/>
    </row>
    <row r="153" spans="2:36" s="10" customFormat="1" ht="15" customHeight="1">
      <c r="B153" s="196" t="s">
        <v>214</v>
      </c>
      <c r="C153" s="194" t="s">
        <v>335</v>
      </c>
      <c r="D153" s="39" t="str">
        <f>IF(E153="","",IF(D154&gt;H154,"○","×"))</f>
        <v>○</v>
      </c>
      <c r="E153" s="21">
        <f>IF(Q147="","",Q147)</f>
        <v>15</v>
      </c>
      <c r="F153" s="22" t="s">
        <v>44</v>
      </c>
      <c r="G153" s="21">
        <f>IF(O147="","",O147)</f>
        <v>7</v>
      </c>
      <c r="H153" s="45"/>
      <c r="I153" s="39" t="str">
        <f>IF(J153="","",IF(I154&gt;M154,"○","×"))</f>
        <v>×</v>
      </c>
      <c r="J153" s="21">
        <f>IF(Q150="","",Q150)</f>
        <v>7</v>
      </c>
      <c r="K153" s="16" t="s">
        <v>44</v>
      </c>
      <c r="L153" s="21">
        <f>IF(O150="","",O150)</f>
        <v>15</v>
      </c>
      <c r="M153" s="45"/>
      <c r="N153" s="172"/>
      <c r="O153" s="173"/>
      <c r="P153" s="173"/>
      <c r="Q153" s="173"/>
      <c r="R153" s="174"/>
      <c r="S153" s="150">
        <f>IF(D153="","",COUNTIF(D153:M153,"○"))</f>
        <v>1</v>
      </c>
      <c r="T153" s="159" t="s">
        <v>28</v>
      </c>
      <c r="U153" s="151">
        <f>IF(D153="","",COUNTIF(D153:M153,"×"))</f>
        <v>1</v>
      </c>
      <c r="V153" s="150">
        <f>IF(AD154="","",RANK(AD154,AD147:AD155))</f>
        <v>2</v>
      </c>
      <c r="W153" s="151"/>
      <c r="X153" s="23"/>
      <c r="Y153" s="23"/>
      <c r="Z153" s="43"/>
      <c r="AA153" s="43"/>
      <c r="AD153" s="48"/>
      <c r="AE153" s="48"/>
      <c r="AF153" s="104"/>
      <c r="AG153" s="104"/>
      <c r="AH153" s="104"/>
      <c r="AI153" s="104"/>
      <c r="AJ153" s="104"/>
    </row>
    <row r="154" spans="2:36" s="10" customFormat="1" ht="15" customHeight="1">
      <c r="B154" s="196"/>
      <c r="C154" s="195"/>
      <c r="D154" s="163">
        <f>R148</f>
        <v>2</v>
      </c>
      <c r="E154" s="23">
        <f>IF(Q148="","",Q148)</f>
        <v>15</v>
      </c>
      <c r="F154" s="16" t="s">
        <v>75</v>
      </c>
      <c r="G154" s="23">
        <f>IF(O148="","",O148)</f>
        <v>9</v>
      </c>
      <c r="H154" s="165">
        <f>N148</f>
        <v>0</v>
      </c>
      <c r="I154" s="163">
        <f>R151</f>
        <v>0</v>
      </c>
      <c r="J154" s="23">
        <f>IF(Q151="","",Q151)</f>
        <v>6</v>
      </c>
      <c r="K154" s="16" t="s">
        <v>120</v>
      </c>
      <c r="L154" s="41">
        <f>IF(O151="","",O151)</f>
        <v>15</v>
      </c>
      <c r="M154" s="165">
        <f>N151</f>
        <v>2</v>
      </c>
      <c r="N154" s="175"/>
      <c r="O154" s="176"/>
      <c r="P154" s="176"/>
      <c r="Q154" s="176"/>
      <c r="R154" s="177"/>
      <c r="S154" s="162"/>
      <c r="T154" s="160"/>
      <c r="U154" s="161"/>
      <c r="V154" s="162"/>
      <c r="W154" s="161"/>
      <c r="X154" s="23"/>
      <c r="Y154" s="23"/>
      <c r="Z154" s="43"/>
      <c r="AA154" s="43"/>
      <c r="AD154" s="102">
        <f>IF(S153="","",S153*1000+(D154+I154)*100+((D154+I154)-(H154+M154))*10+((SUM(E153:E155)+SUM(J153:J155))-(SUM(G153:G155)+SUM(L153:L155))))</f>
        <v>1197</v>
      </c>
      <c r="AE154" s="48"/>
      <c r="AF154" s="104"/>
      <c r="AG154" s="104"/>
      <c r="AH154" s="104"/>
      <c r="AI154" s="104"/>
      <c r="AJ154" s="104"/>
    </row>
    <row r="155" spans="2:36" s="10" customFormat="1" ht="15" customHeight="1">
      <c r="B155" s="197"/>
      <c r="C155" s="152"/>
      <c r="D155" s="164"/>
      <c r="E155" s="24">
        <f>IF(Q149="","",Q149)</f>
      </c>
      <c r="F155" s="20" t="s">
        <v>26</v>
      </c>
      <c r="G155" s="24">
        <f>IF(O149="","",O149)</f>
      </c>
      <c r="H155" s="166"/>
      <c r="I155" s="164"/>
      <c r="J155" s="24">
        <f>IF(Q152="","",Q152)</f>
      </c>
      <c r="K155" s="16" t="s">
        <v>26</v>
      </c>
      <c r="L155" s="42">
        <f>IF(O152="","",O152)</f>
      </c>
      <c r="M155" s="166"/>
      <c r="N155" s="178"/>
      <c r="O155" s="179"/>
      <c r="P155" s="179"/>
      <c r="Q155" s="179"/>
      <c r="R155" s="180"/>
      <c r="S155" s="141"/>
      <c r="T155" s="142"/>
      <c r="U155" s="143"/>
      <c r="V155" s="141"/>
      <c r="W155" s="143"/>
      <c r="X155" s="23"/>
      <c r="Y155" s="23"/>
      <c r="Z155" s="43"/>
      <c r="AA155" s="43"/>
      <c r="AD155" s="48"/>
      <c r="AE155" s="48"/>
      <c r="AF155" s="104"/>
      <c r="AG155" s="104"/>
      <c r="AH155" s="104"/>
      <c r="AI155" s="104"/>
      <c r="AJ155" s="104"/>
    </row>
    <row r="156" spans="2:36" s="30" customFormat="1" ht="15" customHeight="1">
      <c r="B156" s="31"/>
      <c r="C156" s="31"/>
      <c r="E156" s="32"/>
      <c r="F156" s="32"/>
      <c r="G156" s="32"/>
      <c r="J156" s="32"/>
      <c r="K156" s="32"/>
      <c r="L156" s="32"/>
      <c r="O156" s="32"/>
      <c r="P156" s="32"/>
      <c r="Q156" s="32"/>
      <c r="R156" s="32"/>
      <c r="AD156" s="48"/>
      <c r="AE156" s="48"/>
      <c r="AF156" s="104"/>
      <c r="AG156" s="104"/>
      <c r="AH156" s="104"/>
      <c r="AI156" s="104"/>
      <c r="AJ156" s="104"/>
    </row>
    <row r="157" spans="2:36" s="10" customFormat="1" ht="15" customHeight="1">
      <c r="B157" s="11" t="s">
        <v>137</v>
      </c>
      <c r="C157" s="12"/>
      <c r="D157" s="182" t="s">
        <v>298</v>
      </c>
      <c r="E157" s="183"/>
      <c r="F157" s="183"/>
      <c r="G157" s="183"/>
      <c r="H157" s="184"/>
      <c r="I157" s="182" t="s">
        <v>168</v>
      </c>
      <c r="J157" s="183"/>
      <c r="K157" s="183"/>
      <c r="L157" s="183"/>
      <c r="M157" s="184"/>
      <c r="N157" s="182" t="s">
        <v>169</v>
      </c>
      <c r="O157" s="183"/>
      <c r="P157" s="183"/>
      <c r="Q157" s="183"/>
      <c r="R157" s="184"/>
      <c r="S157" s="13"/>
      <c r="T157" s="38" t="s">
        <v>24</v>
      </c>
      <c r="U157" s="38"/>
      <c r="V157" s="182" t="s">
        <v>25</v>
      </c>
      <c r="W157" s="184"/>
      <c r="AA157" s="17"/>
      <c r="AD157" s="48"/>
      <c r="AE157" s="48"/>
      <c r="AF157" s="104"/>
      <c r="AG157" s="104"/>
      <c r="AH157" s="104"/>
      <c r="AI157" s="104"/>
      <c r="AJ157" s="104"/>
    </row>
    <row r="158" spans="2:36" s="10" customFormat="1" ht="15" customHeight="1">
      <c r="B158" s="191" t="s">
        <v>336</v>
      </c>
      <c r="C158" s="194" t="s">
        <v>297</v>
      </c>
      <c r="D158" s="172"/>
      <c r="E158" s="173"/>
      <c r="F158" s="173"/>
      <c r="G158" s="173"/>
      <c r="H158" s="174"/>
      <c r="I158" s="39" t="str">
        <f>IF(I159="","",IF(I159&gt;M159,"○","×"))</f>
        <v>×</v>
      </c>
      <c r="J158" s="21">
        <v>8</v>
      </c>
      <c r="K158" s="16" t="s">
        <v>130</v>
      </c>
      <c r="L158" s="21">
        <v>15</v>
      </c>
      <c r="M158" s="40"/>
      <c r="N158" s="14" t="str">
        <f>IF(N159="","",IF(N159&gt;R159,"○","×"))</f>
        <v>×</v>
      </c>
      <c r="O158" s="21">
        <v>0</v>
      </c>
      <c r="P158" s="16" t="s">
        <v>130</v>
      </c>
      <c r="Q158" s="21">
        <v>15</v>
      </c>
      <c r="R158" s="40"/>
      <c r="S158" s="150">
        <f>IF(I158="","",COUNTIF(I158:R158,"○"))</f>
        <v>0</v>
      </c>
      <c r="T158" s="159" t="s">
        <v>28</v>
      </c>
      <c r="U158" s="151">
        <f>IF(I158="","",COUNTIF(I158:R158,"×"))</f>
        <v>2</v>
      </c>
      <c r="V158" s="150">
        <f>IF(AD159="","",RANK(AD159,AD158:AD166))</f>
        <v>3</v>
      </c>
      <c r="W158" s="151"/>
      <c r="X158" s="23"/>
      <c r="Y158" s="23"/>
      <c r="Z158" s="17"/>
      <c r="AA158" s="17"/>
      <c r="AD158" s="48"/>
      <c r="AE158" s="48">
        <f>IF(J158="","",IF(J158&gt;L158,1,0))</f>
        <v>0</v>
      </c>
      <c r="AF158" s="104">
        <f>IF(L158="","",IF(J158&lt;L158,1,0))</f>
        <v>1</v>
      </c>
      <c r="AG158" s="104">
        <f>IF(O158="","",IF(O158&gt;Q158,1,0))</f>
        <v>0</v>
      </c>
      <c r="AH158" s="104">
        <f>IF(Q158="","",IF(O158&lt;Q158,1,0))</f>
        <v>1</v>
      </c>
      <c r="AI158" s="104"/>
      <c r="AJ158" s="104"/>
    </row>
    <row r="159" spans="2:36" s="10" customFormat="1" ht="15" customHeight="1">
      <c r="B159" s="192"/>
      <c r="C159" s="195"/>
      <c r="D159" s="175"/>
      <c r="E159" s="176"/>
      <c r="F159" s="176"/>
      <c r="G159" s="176"/>
      <c r="H159" s="177"/>
      <c r="I159" s="163">
        <f>IF(J158="","",SUM(AE158:AE160))</f>
        <v>0</v>
      </c>
      <c r="J159" s="23">
        <v>7</v>
      </c>
      <c r="K159" s="16" t="s">
        <v>26</v>
      </c>
      <c r="L159" s="23">
        <v>15</v>
      </c>
      <c r="M159" s="165">
        <f>IF(L158="","",SUM(AF158:AF160))</f>
        <v>2</v>
      </c>
      <c r="N159" s="163">
        <f>IF(O158="","",SUM(AG158:AG160))</f>
        <v>0</v>
      </c>
      <c r="O159" s="41">
        <v>0</v>
      </c>
      <c r="P159" s="16" t="s">
        <v>26</v>
      </c>
      <c r="Q159" s="41">
        <v>15</v>
      </c>
      <c r="R159" s="165">
        <f>IF(Q158="","",SUM(AH158:AH160))</f>
        <v>2</v>
      </c>
      <c r="S159" s="162"/>
      <c r="T159" s="160"/>
      <c r="U159" s="161"/>
      <c r="V159" s="162"/>
      <c r="W159" s="161"/>
      <c r="X159" s="23"/>
      <c r="Y159" s="23"/>
      <c r="Z159" s="17"/>
      <c r="AA159" s="17"/>
      <c r="AD159" s="102">
        <f>IF(S158="","",S158*1000+(I159+N159)*100+((I159+N159)-(M159+R159))*10+((SUM(J158:J160)+SUM(O158:O160))-(SUM(L158:L160)+SUM(Q158:Q160))))</f>
        <v>-85</v>
      </c>
      <c r="AE159" s="48">
        <f>IF(J159="","",IF(J159&gt;L159,1,0))</f>
        <v>0</v>
      </c>
      <c r="AF159" s="104">
        <f>IF(L159="","",IF(J159&lt;L159,1,0))</f>
        <v>1</v>
      </c>
      <c r="AG159" s="104">
        <f>IF(O159="","",IF(O159&gt;Q159,1,0))</f>
        <v>0</v>
      </c>
      <c r="AH159" s="104">
        <f>IF(Q159="","",IF(O159&lt;Q159,1,0))</f>
        <v>1</v>
      </c>
      <c r="AI159" s="104"/>
      <c r="AJ159" s="104"/>
    </row>
    <row r="160" spans="2:36" s="10" customFormat="1" ht="15" customHeight="1">
      <c r="B160" s="193"/>
      <c r="C160" s="152"/>
      <c r="D160" s="178"/>
      <c r="E160" s="179"/>
      <c r="F160" s="179"/>
      <c r="G160" s="179"/>
      <c r="H160" s="180"/>
      <c r="I160" s="164"/>
      <c r="J160" s="24"/>
      <c r="K160" s="16" t="s">
        <v>26</v>
      </c>
      <c r="L160" s="24"/>
      <c r="M160" s="166"/>
      <c r="N160" s="164"/>
      <c r="O160" s="42"/>
      <c r="P160" s="16" t="s">
        <v>26</v>
      </c>
      <c r="Q160" s="42"/>
      <c r="R160" s="166"/>
      <c r="S160" s="141"/>
      <c r="T160" s="142"/>
      <c r="U160" s="143"/>
      <c r="V160" s="141"/>
      <c r="W160" s="143"/>
      <c r="X160" s="23"/>
      <c r="Y160" s="23"/>
      <c r="Z160" s="43"/>
      <c r="AA160" s="43"/>
      <c r="AD160" s="48"/>
      <c r="AE160" s="48">
        <f>IF(J160="","",IF(J160&gt;L160,1,0))</f>
      </c>
      <c r="AF160" s="104">
        <f>IF(L160="","",IF(J160&lt;L160,1,0))</f>
      </c>
      <c r="AG160" s="104">
        <f>IF(O160="","",IF(O160&gt;Q160,1,0))</f>
      </c>
      <c r="AH160" s="104">
        <f>IF(Q160="","",IF(O160&lt;Q160,1,0))</f>
      </c>
      <c r="AI160" s="104"/>
      <c r="AJ160" s="104"/>
    </row>
    <row r="161" spans="2:36" s="10" customFormat="1" ht="15" customHeight="1">
      <c r="B161" s="190" t="s">
        <v>165</v>
      </c>
      <c r="C161" s="187" t="s">
        <v>166</v>
      </c>
      <c r="D161" s="39" t="str">
        <f>IF(E161="","",IF(D162&gt;H162,"○","×"))</f>
        <v>○</v>
      </c>
      <c r="E161" s="21">
        <f>IF(L158="","",L158)</f>
        <v>15</v>
      </c>
      <c r="F161" s="22" t="s">
        <v>26</v>
      </c>
      <c r="G161" s="21">
        <f>IF(J158="","",J158)</f>
        <v>8</v>
      </c>
      <c r="H161" s="44"/>
      <c r="I161" s="172"/>
      <c r="J161" s="173"/>
      <c r="K161" s="173"/>
      <c r="L161" s="173"/>
      <c r="M161" s="174"/>
      <c r="N161" s="39" t="str">
        <f>IF(O161="","",IF(N162&gt;R162,"○","×"))</f>
        <v>×</v>
      </c>
      <c r="O161" s="21">
        <v>12</v>
      </c>
      <c r="P161" s="22" t="s">
        <v>131</v>
      </c>
      <c r="Q161" s="21">
        <v>15</v>
      </c>
      <c r="R161" s="45"/>
      <c r="S161" s="150">
        <f>IF(D161="","",COUNTIF(D161:R163,"○"))</f>
        <v>1</v>
      </c>
      <c r="T161" s="159" t="s">
        <v>28</v>
      </c>
      <c r="U161" s="151">
        <f>IF(D161="","",COUNTIF(D161:R163,"×"))</f>
        <v>1</v>
      </c>
      <c r="V161" s="150">
        <f>IF(AD162="","",RANK(AD162,AD158:AD166))</f>
        <v>2</v>
      </c>
      <c r="W161" s="151"/>
      <c r="X161" s="23"/>
      <c r="Y161" s="23"/>
      <c r="Z161" s="43"/>
      <c r="AA161" s="43"/>
      <c r="AD161" s="48"/>
      <c r="AE161" s="48">
        <f>IF(O161="","",IF(O161&gt;Q161,1,0))</f>
        <v>0</v>
      </c>
      <c r="AF161" s="104">
        <f>IF(Q161="","",IF(O161&lt;Q161,1,0))</f>
        <v>1</v>
      </c>
      <c r="AG161" s="104"/>
      <c r="AH161" s="104"/>
      <c r="AI161" s="104"/>
      <c r="AJ161" s="104"/>
    </row>
    <row r="162" spans="2:36" s="10" customFormat="1" ht="15" customHeight="1">
      <c r="B162" s="185"/>
      <c r="C162" s="188"/>
      <c r="D162" s="163">
        <f>M159</f>
        <v>2</v>
      </c>
      <c r="E162" s="23">
        <f>IF(L159="","",L159)</f>
        <v>15</v>
      </c>
      <c r="F162" s="16" t="s">
        <v>26</v>
      </c>
      <c r="G162" s="23">
        <f>IF(J159="","",J159)</f>
        <v>7</v>
      </c>
      <c r="H162" s="165">
        <f>I159</f>
        <v>0</v>
      </c>
      <c r="I162" s="175"/>
      <c r="J162" s="176"/>
      <c r="K162" s="176"/>
      <c r="L162" s="176"/>
      <c r="M162" s="177"/>
      <c r="N162" s="163">
        <f>IF(O161="","",SUM(AE161:AE163))</f>
        <v>0</v>
      </c>
      <c r="O162" s="23">
        <v>9</v>
      </c>
      <c r="P162" s="16" t="s">
        <v>30</v>
      </c>
      <c r="Q162" s="23">
        <v>15</v>
      </c>
      <c r="R162" s="165">
        <f>IF(Q161="","",SUM(AF161:AF163))</f>
        <v>2</v>
      </c>
      <c r="S162" s="162"/>
      <c r="T162" s="160"/>
      <c r="U162" s="161"/>
      <c r="V162" s="162"/>
      <c r="W162" s="161"/>
      <c r="X162" s="23"/>
      <c r="Y162" s="23"/>
      <c r="Z162" s="43"/>
      <c r="AA162" s="43"/>
      <c r="AD162" s="102">
        <f>IF(S161="","",S161*1000+(D162+N162)*100+((D162+N162)-(H162+R162))*10+((SUM(E161:E163)+SUM(O161:O163))-(SUM(G161:G163)+SUM(Q161:Q163))))</f>
        <v>1206</v>
      </c>
      <c r="AE162" s="48">
        <f>IF(O162="","",IF(O162&gt;Q162,1,0))</f>
        <v>0</v>
      </c>
      <c r="AF162" s="104">
        <f>IF(Q162="","",IF(O162&lt;Q162,1,0))</f>
        <v>1</v>
      </c>
      <c r="AG162" s="104"/>
      <c r="AH162" s="104"/>
      <c r="AI162" s="104"/>
      <c r="AJ162" s="104"/>
    </row>
    <row r="163" spans="2:36" s="10" customFormat="1" ht="15" customHeight="1">
      <c r="B163" s="186"/>
      <c r="C163" s="189"/>
      <c r="D163" s="164"/>
      <c r="E163" s="24">
        <f>IF(L160="","",L160)</f>
      </c>
      <c r="F163" s="20" t="s">
        <v>26</v>
      </c>
      <c r="G163" s="24">
        <f>IF(J160="","",J160)</f>
      </c>
      <c r="H163" s="166"/>
      <c r="I163" s="178"/>
      <c r="J163" s="179"/>
      <c r="K163" s="179"/>
      <c r="L163" s="179"/>
      <c r="M163" s="180"/>
      <c r="N163" s="164"/>
      <c r="O163" s="24"/>
      <c r="P163" s="16" t="s">
        <v>26</v>
      </c>
      <c r="Q163" s="24"/>
      <c r="R163" s="166"/>
      <c r="S163" s="141"/>
      <c r="T163" s="142"/>
      <c r="U163" s="143"/>
      <c r="V163" s="141"/>
      <c r="W163" s="143"/>
      <c r="X163" s="23"/>
      <c r="Y163" s="23"/>
      <c r="Z163" s="43"/>
      <c r="AA163" s="43"/>
      <c r="AD163" s="48"/>
      <c r="AE163" s="48">
        <f>IF(O163="","",IF(O163&gt;Q163,1,0))</f>
      </c>
      <c r="AF163" s="104">
        <f>IF(Q163="","",IF(O163&lt;Q163,1,0))</f>
      </c>
      <c r="AG163" s="104"/>
      <c r="AH163" s="104"/>
      <c r="AI163" s="104"/>
      <c r="AJ163" s="104"/>
    </row>
    <row r="164" spans="2:36" s="10" customFormat="1" ht="15" customHeight="1">
      <c r="B164" s="185" t="s">
        <v>146</v>
      </c>
      <c r="C164" s="187" t="s">
        <v>167</v>
      </c>
      <c r="D164" s="39" t="str">
        <f>IF(E164="","",IF(D165&gt;H165,"○","×"))</f>
        <v>○</v>
      </c>
      <c r="E164" s="21">
        <f>IF(Q158="","",Q158)</f>
        <v>15</v>
      </c>
      <c r="F164" s="22" t="s">
        <v>33</v>
      </c>
      <c r="G164" s="21">
        <f>IF(O158="","",O158)</f>
        <v>0</v>
      </c>
      <c r="H164" s="45"/>
      <c r="I164" s="39" t="str">
        <f>IF(J164="","",IF(I165&gt;M165,"○","×"))</f>
        <v>○</v>
      </c>
      <c r="J164" s="21">
        <f>IF(Q161="","",Q161)</f>
        <v>15</v>
      </c>
      <c r="K164" s="16" t="s">
        <v>33</v>
      </c>
      <c r="L164" s="21">
        <f>IF(O161="","",O161)</f>
        <v>12</v>
      </c>
      <c r="M164" s="45"/>
      <c r="N164" s="172"/>
      <c r="O164" s="173"/>
      <c r="P164" s="173"/>
      <c r="Q164" s="173"/>
      <c r="R164" s="174"/>
      <c r="S164" s="150">
        <f>IF(D164="","",COUNTIF(D164:M164,"○"))</f>
        <v>2</v>
      </c>
      <c r="T164" s="159" t="s">
        <v>28</v>
      </c>
      <c r="U164" s="151">
        <f>IF(D164="","",COUNTIF(D164:M164,"×"))</f>
        <v>0</v>
      </c>
      <c r="V164" s="150">
        <f>IF(AD165="","",RANK(AD165,AD158:AD166))</f>
        <v>1</v>
      </c>
      <c r="W164" s="151"/>
      <c r="X164" s="23"/>
      <c r="Y164" s="23"/>
      <c r="Z164" s="43"/>
      <c r="AA164" s="43"/>
      <c r="AD164" s="48"/>
      <c r="AE164" s="48"/>
      <c r="AF164" s="104"/>
      <c r="AG164" s="104"/>
      <c r="AH164" s="104"/>
      <c r="AI164" s="104"/>
      <c r="AJ164" s="104"/>
    </row>
    <row r="165" spans="2:36" s="10" customFormat="1" ht="15" customHeight="1">
      <c r="B165" s="185"/>
      <c r="C165" s="188"/>
      <c r="D165" s="163">
        <f>R159</f>
        <v>2</v>
      </c>
      <c r="E165" s="23">
        <f>IF(Q159="","",Q159)</f>
        <v>15</v>
      </c>
      <c r="F165" s="16" t="s">
        <v>33</v>
      </c>
      <c r="G165" s="23">
        <f>IF(O159="","",O159)</f>
        <v>0</v>
      </c>
      <c r="H165" s="165">
        <f>N159</f>
        <v>0</v>
      </c>
      <c r="I165" s="163">
        <f>R162</f>
        <v>2</v>
      </c>
      <c r="J165" s="23">
        <f>IF(Q162="","",Q162)</f>
        <v>15</v>
      </c>
      <c r="K165" s="16" t="s">
        <v>33</v>
      </c>
      <c r="L165" s="41">
        <f>IF(O162="","",O162)</f>
        <v>9</v>
      </c>
      <c r="M165" s="165">
        <f>N162</f>
        <v>0</v>
      </c>
      <c r="N165" s="175"/>
      <c r="O165" s="176"/>
      <c r="P165" s="176"/>
      <c r="Q165" s="176"/>
      <c r="R165" s="177"/>
      <c r="S165" s="162"/>
      <c r="T165" s="160"/>
      <c r="U165" s="161"/>
      <c r="V165" s="162"/>
      <c r="W165" s="161"/>
      <c r="X165" s="23"/>
      <c r="Y165" s="23"/>
      <c r="Z165" s="43"/>
      <c r="AA165" s="43"/>
      <c r="AD165" s="102">
        <f>IF(S164="","",S164*1000+(D165+I165)*100+((D165+I165)-(H165+M165))*10+((SUM(E164:E166)+SUM(J164:J166))-(SUM(G164:G166)+SUM(L164:L166))))</f>
        <v>2479</v>
      </c>
      <c r="AE165" s="48"/>
      <c r="AF165" s="104"/>
      <c r="AG165" s="104"/>
      <c r="AH165" s="104"/>
      <c r="AI165" s="104"/>
      <c r="AJ165" s="104"/>
    </row>
    <row r="166" spans="2:36" s="10" customFormat="1" ht="15" customHeight="1">
      <c r="B166" s="186"/>
      <c r="C166" s="189"/>
      <c r="D166" s="164"/>
      <c r="E166" s="24">
        <f>IF(Q160="","",Q160)</f>
      </c>
      <c r="F166" s="20" t="s">
        <v>33</v>
      </c>
      <c r="G166" s="24">
        <f>IF(O160="","",O160)</f>
      </c>
      <c r="H166" s="166"/>
      <c r="I166" s="164"/>
      <c r="J166" s="24">
        <f>IF(Q163="","",Q163)</f>
      </c>
      <c r="K166" s="16" t="s">
        <v>33</v>
      </c>
      <c r="L166" s="42">
        <f>IF(O163="","",O163)</f>
      </c>
      <c r="M166" s="166"/>
      <c r="N166" s="178"/>
      <c r="O166" s="179"/>
      <c r="P166" s="179"/>
      <c r="Q166" s="179"/>
      <c r="R166" s="180"/>
      <c r="S166" s="141"/>
      <c r="T166" s="142"/>
      <c r="U166" s="143"/>
      <c r="V166" s="141"/>
      <c r="W166" s="143"/>
      <c r="X166" s="23"/>
      <c r="Y166" s="23"/>
      <c r="Z166" s="43"/>
      <c r="AA166" s="43"/>
      <c r="AD166" s="48"/>
      <c r="AE166" s="48"/>
      <c r="AF166" s="104"/>
      <c r="AG166" s="104"/>
      <c r="AH166" s="104"/>
      <c r="AI166" s="104"/>
      <c r="AJ166" s="104"/>
    </row>
    <row r="167" spans="2:36" s="30" customFormat="1" ht="15" customHeight="1">
      <c r="B167" s="31"/>
      <c r="C167" s="31"/>
      <c r="K167" s="46"/>
      <c r="AD167" s="48"/>
      <c r="AE167" s="48"/>
      <c r="AF167" s="104"/>
      <c r="AG167" s="104"/>
      <c r="AH167" s="104"/>
      <c r="AI167" s="104"/>
      <c r="AJ167" s="104"/>
    </row>
    <row r="168" spans="2:36" s="10" customFormat="1" ht="15" customHeight="1">
      <c r="B168" s="11" t="s">
        <v>138</v>
      </c>
      <c r="C168" s="12"/>
      <c r="D168" s="182" t="s">
        <v>173</v>
      </c>
      <c r="E168" s="183"/>
      <c r="F168" s="183"/>
      <c r="G168" s="183"/>
      <c r="H168" s="184"/>
      <c r="I168" s="182" t="s">
        <v>174</v>
      </c>
      <c r="J168" s="183"/>
      <c r="K168" s="183"/>
      <c r="L168" s="183"/>
      <c r="M168" s="184"/>
      <c r="N168" s="182" t="s">
        <v>175</v>
      </c>
      <c r="O168" s="183"/>
      <c r="P168" s="183"/>
      <c r="Q168" s="183"/>
      <c r="R168" s="184"/>
      <c r="S168" s="13"/>
      <c r="T168" s="38" t="s">
        <v>24</v>
      </c>
      <c r="U168" s="38"/>
      <c r="V168" s="182" t="s">
        <v>25</v>
      </c>
      <c r="W168" s="184"/>
      <c r="AA168" s="17"/>
      <c r="AD168" s="48"/>
      <c r="AE168" s="48"/>
      <c r="AF168" s="104"/>
      <c r="AG168" s="104"/>
      <c r="AH168" s="104"/>
      <c r="AI168" s="104"/>
      <c r="AJ168" s="104"/>
    </row>
    <row r="169" spans="2:36" s="10" customFormat="1" ht="15" customHeight="1">
      <c r="B169" s="190" t="s">
        <v>139</v>
      </c>
      <c r="C169" s="187" t="s">
        <v>170</v>
      </c>
      <c r="D169" s="172"/>
      <c r="E169" s="173"/>
      <c r="F169" s="173"/>
      <c r="G169" s="173"/>
      <c r="H169" s="174"/>
      <c r="I169" s="39" t="str">
        <f>IF(I170="","",IF(I170&gt;M170,"○","×"))</f>
        <v>×</v>
      </c>
      <c r="J169" s="21">
        <v>14</v>
      </c>
      <c r="K169" s="16" t="s">
        <v>133</v>
      </c>
      <c r="L169" s="21">
        <v>16</v>
      </c>
      <c r="M169" s="40"/>
      <c r="N169" s="14" t="str">
        <f>IF(N170="","",IF(N170&gt;R170,"○","×"))</f>
        <v>○</v>
      </c>
      <c r="O169" s="21">
        <v>15</v>
      </c>
      <c r="P169" s="16" t="s">
        <v>133</v>
      </c>
      <c r="Q169" s="21">
        <v>7</v>
      </c>
      <c r="R169" s="40"/>
      <c r="S169" s="150">
        <f>IF(I169="","",COUNTIF(I169:R169,"○"))</f>
        <v>1</v>
      </c>
      <c r="T169" s="159" t="s">
        <v>28</v>
      </c>
      <c r="U169" s="151">
        <f>IF(I169="","",COUNTIF(I169:R169,"×"))</f>
        <v>1</v>
      </c>
      <c r="V169" s="150">
        <f>IF(AD170="","",RANK(AD170,AD169:AD177))</f>
        <v>2</v>
      </c>
      <c r="W169" s="151"/>
      <c r="X169" s="23"/>
      <c r="Y169" s="23"/>
      <c r="Z169" s="17"/>
      <c r="AA169" s="17"/>
      <c r="AD169" s="48"/>
      <c r="AE169" s="48">
        <f>IF(J169="","",IF(J169&gt;L169,1,0))</f>
        <v>0</v>
      </c>
      <c r="AF169" s="104">
        <f>IF(L169="","",IF(J169&lt;L169,1,0))</f>
        <v>1</v>
      </c>
      <c r="AG169" s="104">
        <f>IF(O169="","",IF(O169&gt;Q169,1,0))</f>
        <v>1</v>
      </c>
      <c r="AH169" s="104">
        <f>IF(Q169="","",IF(O169&lt;Q169,1,0))</f>
        <v>0</v>
      </c>
      <c r="AI169" s="104"/>
      <c r="AJ169" s="104"/>
    </row>
    <row r="170" spans="2:36" s="10" customFormat="1" ht="15" customHeight="1">
      <c r="B170" s="185"/>
      <c r="C170" s="188"/>
      <c r="D170" s="175"/>
      <c r="E170" s="176"/>
      <c r="F170" s="176"/>
      <c r="G170" s="176"/>
      <c r="H170" s="177"/>
      <c r="I170" s="163">
        <f>IF(J169="","",SUM(AE169:AE171))</f>
        <v>0</v>
      </c>
      <c r="J170" s="23">
        <v>9</v>
      </c>
      <c r="K170" s="16" t="s">
        <v>33</v>
      </c>
      <c r="L170" s="23">
        <v>15</v>
      </c>
      <c r="M170" s="165">
        <f>IF(L169="","",SUM(AF169:AF171))</f>
        <v>2</v>
      </c>
      <c r="N170" s="163">
        <f>IF(O169="","",SUM(AG169:AG171))</f>
        <v>2</v>
      </c>
      <c r="O170" s="41">
        <v>15</v>
      </c>
      <c r="P170" s="16" t="s">
        <v>33</v>
      </c>
      <c r="Q170" s="41">
        <v>7</v>
      </c>
      <c r="R170" s="165">
        <f>IF(Q169="","",SUM(AH169:AH171))</f>
        <v>0</v>
      </c>
      <c r="S170" s="162"/>
      <c r="T170" s="160"/>
      <c r="U170" s="161"/>
      <c r="V170" s="162"/>
      <c r="W170" s="161"/>
      <c r="X170" s="23"/>
      <c r="Y170" s="23"/>
      <c r="Z170" s="17"/>
      <c r="AA170" s="17"/>
      <c r="AD170" s="102">
        <f>IF(S169="","",S169*1000+(I170+N170)*100+((I170+N170)-(M170+R170))*10+((SUM(J169:J171)+SUM(O169:O171))-(SUM(L169:L171)+SUM(Q169:Q171))))</f>
        <v>1208</v>
      </c>
      <c r="AE170" s="48">
        <f>IF(J170="","",IF(J170&gt;L170,1,0))</f>
        <v>0</v>
      </c>
      <c r="AF170" s="104">
        <f>IF(L170="","",IF(J170&lt;L170,1,0))</f>
        <v>1</v>
      </c>
      <c r="AG170" s="104">
        <f>IF(O170="","",IF(O170&gt;Q170,1,0))</f>
        <v>1</v>
      </c>
      <c r="AH170" s="104">
        <f>IF(Q170="","",IF(O170&lt;Q170,1,0))</f>
        <v>0</v>
      </c>
      <c r="AI170" s="104"/>
      <c r="AJ170" s="104"/>
    </row>
    <row r="171" spans="2:36" s="10" customFormat="1" ht="15" customHeight="1">
      <c r="B171" s="186"/>
      <c r="C171" s="189"/>
      <c r="D171" s="178"/>
      <c r="E171" s="179"/>
      <c r="F171" s="179"/>
      <c r="G171" s="179"/>
      <c r="H171" s="180"/>
      <c r="I171" s="164"/>
      <c r="J171" s="24"/>
      <c r="K171" s="16" t="s">
        <v>33</v>
      </c>
      <c r="L171" s="24"/>
      <c r="M171" s="166"/>
      <c r="N171" s="164"/>
      <c r="O171" s="42"/>
      <c r="P171" s="16" t="s">
        <v>33</v>
      </c>
      <c r="Q171" s="42"/>
      <c r="R171" s="166"/>
      <c r="S171" s="141"/>
      <c r="T171" s="142"/>
      <c r="U171" s="143"/>
      <c r="V171" s="141"/>
      <c r="W171" s="143"/>
      <c r="X171" s="23"/>
      <c r="Y171" s="23"/>
      <c r="Z171" s="43"/>
      <c r="AA171" s="43"/>
      <c r="AD171" s="48"/>
      <c r="AE171" s="48">
        <f>IF(J171="","",IF(J171&gt;L171,1,0))</f>
      </c>
      <c r="AF171" s="104">
        <f>IF(L171="","",IF(J171&lt;L171,1,0))</f>
      </c>
      <c r="AG171" s="104">
        <f>IF(O171="","",IF(O171&gt;Q171,1,0))</f>
      </c>
      <c r="AH171" s="104">
        <f>IF(Q171="","",IF(O171&lt;Q171,1,0))</f>
      </c>
      <c r="AI171" s="104"/>
      <c r="AJ171" s="104"/>
    </row>
    <row r="172" spans="2:36" s="10" customFormat="1" ht="15" customHeight="1">
      <c r="B172" s="190" t="s">
        <v>165</v>
      </c>
      <c r="C172" s="187" t="s">
        <v>171</v>
      </c>
      <c r="D172" s="39" t="str">
        <f>IF(E172="","",IF(D173&gt;H173,"○","×"))</f>
        <v>○</v>
      </c>
      <c r="E172" s="21">
        <f>IF(L169="","",L169)</f>
        <v>16</v>
      </c>
      <c r="F172" s="22" t="s">
        <v>33</v>
      </c>
      <c r="G172" s="21">
        <f>IF(J169="","",J169)</f>
        <v>14</v>
      </c>
      <c r="H172" s="44"/>
      <c r="I172" s="172"/>
      <c r="J172" s="173"/>
      <c r="K172" s="173"/>
      <c r="L172" s="173"/>
      <c r="M172" s="174"/>
      <c r="N172" s="39" t="str">
        <f>IF(O172="","",IF(N173&gt;R173,"○","×"))</f>
        <v>○</v>
      </c>
      <c r="O172" s="21">
        <v>15</v>
      </c>
      <c r="P172" s="22" t="s">
        <v>33</v>
      </c>
      <c r="Q172" s="21">
        <v>11</v>
      </c>
      <c r="R172" s="45"/>
      <c r="S172" s="150">
        <f>IF(D172="","",COUNTIF(D172:R174,"○"))</f>
        <v>2</v>
      </c>
      <c r="T172" s="159" t="s">
        <v>28</v>
      </c>
      <c r="U172" s="151">
        <f>IF(D172="","",COUNTIF(D172:R174,"×"))</f>
        <v>0</v>
      </c>
      <c r="V172" s="150">
        <f>IF(AD173="","",RANK(AD173,AD169:AD177))</f>
        <v>1</v>
      </c>
      <c r="W172" s="151"/>
      <c r="X172" s="23"/>
      <c r="Y172" s="23"/>
      <c r="Z172" s="43"/>
      <c r="AA172" s="43"/>
      <c r="AD172" s="48"/>
      <c r="AE172" s="48">
        <f>IF(O172="","",IF(O172&gt;Q172,1,0))</f>
        <v>1</v>
      </c>
      <c r="AF172" s="104">
        <f>IF(Q172="","",IF(O172&lt;Q172,1,0))</f>
        <v>0</v>
      </c>
      <c r="AG172" s="104"/>
      <c r="AH172" s="104"/>
      <c r="AI172" s="104"/>
      <c r="AJ172" s="104"/>
    </row>
    <row r="173" spans="2:36" s="10" customFormat="1" ht="15" customHeight="1">
      <c r="B173" s="185"/>
      <c r="C173" s="188"/>
      <c r="D173" s="163">
        <f>M170</f>
        <v>2</v>
      </c>
      <c r="E173" s="23">
        <f>IF(L170="","",L170)</f>
        <v>15</v>
      </c>
      <c r="F173" s="16" t="s">
        <v>33</v>
      </c>
      <c r="G173" s="23">
        <f>IF(J170="","",J170)</f>
        <v>9</v>
      </c>
      <c r="H173" s="165">
        <f>I170</f>
        <v>0</v>
      </c>
      <c r="I173" s="175"/>
      <c r="J173" s="176"/>
      <c r="K173" s="176"/>
      <c r="L173" s="176"/>
      <c r="M173" s="177"/>
      <c r="N173" s="163">
        <f>IF(O172="","",SUM(AE172:AE174))</f>
        <v>2</v>
      </c>
      <c r="O173" s="23">
        <v>11</v>
      </c>
      <c r="P173" s="16" t="s">
        <v>33</v>
      </c>
      <c r="Q173" s="23">
        <v>15</v>
      </c>
      <c r="R173" s="165">
        <f>IF(Q172="","",SUM(AF172:AF174))</f>
        <v>1</v>
      </c>
      <c r="S173" s="162"/>
      <c r="T173" s="160"/>
      <c r="U173" s="161"/>
      <c r="V173" s="162"/>
      <c r="W173" s="161"/>
      <c r="X173" s="23"/>
      <c r="Y173" s="23"/>
      <c r="Z173" s="43"/>
      <c r="AA173" s="43"/>
      <c r="AD173" s="102">
        <f>IF(S172="","",S172*1000+(D173+N173)*100+((D173+N173)-(H173+R173))*10+((SUM(E172:E174)+SUM(O172:O174))-(SUM(G172:G174)+SUM(Q172:Q174))))</f>
        <v>2447</v>
      </c>
      <c r="AE173" s="48">
        <f>IF(O173="","",IF(O173&gt;Q173,1,0))</f>
        <v>0</v>
      </c>
      <c r="AF173" s="104">
        <f>IF(Q173="","",IF(O173&lt;Q173,1,0))</f>
        <v>1</v>
      </c>
      <c r="AG173" s="104"/>
      <c r="AH173" s="104"/>
      <c r="AI173" s="104"/>
      <c r="AJ173" s="104"/>
    </row>
    <row r="174" spans="2:36" s="10" customFormat="1" ht="15" customHeight="1">
      <c r="B174" s="186"/>
      <c r="C174" s="189"/>
      <c r="D174" s="164"/>
      <c r="E174" s="24">
        <f>IF(L171="","",L171)</f>
      </c>
      <c r="F174" s="20" t="s">
        <v>33</v>
      </c>
      <c r="G174" s="24">
        <f>IF(J171="","",J171)</f>
      </c>
      <c r="H174" s="166"/>
      <c r="I174" s="178"/>
      <c r="J174" s="179"/>
      <c r="K174" s="179"/>
      <c r="L174" s="179"/>
      <c r="M174" s="180"/>
      <c r="N174" s="164"/>
      <c r="O174" s="24">
        <v>15</v>
      </c>
      <c r="P174" s="16" t="s">
        <v>33</v>
      </c>
      <c r="Q174" s="24">
        <v>6</v>
      </c>
      <c r="R174" s="166"/>
      <c r="S174" s="141"/>
      <c r="T174" s="142"/>
      <c r="U174" s="143"/>
      <c r="V174" s="141"/>
      <c r="W174" s="143"/>
      <c r="X174" s="23"/>
      <c r="Y174" s="23"/>
      <c r="Z174" s="43"/>
      <c r="AA174" s="43"/>
      <c r="AD174" s="48"/>
      <c r="AE174" s="48">
        <f>IF(O174="","",IF(O174&gt;Q174,1,0))</f>
        <v>1</v>
      </c>
      <c r="AF174" s="104">
        <f>IF(Q174="","",IF(O174&lt;Q174,1,0))</f>
        <v>0</v>
      </c>
      <c r="AG174" s="104"/>
      <c r="AH174" s="104"/>
      <c r="AI174" s="104"/>
      <c r="AJ174" s="104"/>
    </row>
    <row r="175" spans="2:31" s="10" customFormat="1" ht="15" customHeight="1">
      <c r="B175" s="185" t="s">
        <v>145</v>
      </c>
      <c r="C175" s="187" t="s">
        <v>172</v>
      </c>
      <c r="D175" s="39" t="str">
        <f>IF(E175="","",IF(D176&gt;H176,"○","×"))</f>
        <v>×</v>
      </c>
      <c r="E175" s="21">
        <f>IF(Q169="","",Q169)</f>
        <v>7</v>
      </c>
      <c r="F175" s="22" t="s">
        <v>33</v>
      </c>
      <c r="G175" s="21">
        <f>IF(O169="","",O169)</f>
        <v>15</v>
      </c>
      <c r="H175" s="45"/>
      <c r="I175" s="39" t="str">
        <f>IF(J175="","",IF(I176&gt;M176,"○","×"))</f>
        <v>×</v>
      </c>
      <c r="J175" s="21">
        <f>IF(Q172="","",Q172)</f>
        <v>11</v>
      </c>
      <c r="K175" s="16" t="s">
        <v>33</v>
      </c>
      <c r="L175" s="21">
        <f>IF(O172="","",O172)</f>
        <v>15</v>
      </c>
      <c r="M175" s="45"/>
      <c r="N175" s="172"/>
      <c r="O175" s="173"/>
      <c r="P175" s="173"/>
      <c r="Q175" s="173"/>
      <c r="R175" s="174"/>
      <c r="S175" s="150">
        <f>IF(D175="","",COUNTIF(D175:M175,"○"))</f>
        <v>0</v>
      </c>
      <c r="T175" s="159" t="s">
        <v>28</v>
      </c>
      <c r="U175" s="151">
        <f>IF(D175="","",COUNTIF(D175:M175,"×"))</f>
        <v>2</v>
      </c>
      <c r="V175" s="150">
        <f>IF(AD176="","",RANK(AD176,AD169:AD177))</f>
        <v>3</v>
      </c>
      <c r="W175" s="151"/>
      <c r="X175" s="23"/>
      <c r="Y175" s="23"/>
      <c r="Z175" s="43"/>
      <c r="AA175" s="43"/>
      <c r="AD175" s="48"/>
      <c r="AE175" s="48"/>
    </row>
    <row r="176" spans="2:31" s="10" customFormat="1" ht="15" customHeight="1">
      <c r="B176" s="185"/>
      <c r="C176" s="188"/>
      <c r="D176" s="163">
        <f>R170</f>
        <v>0</v>
      </c>
      <c r="E176" s="23">
        <f>IF(Q170="","",Q170)</f>
        <v>7</v>
      </c>
      <c r="F176" s="16" t="s">
        <v>33</v>
      </c>
      <c r="G176" s="23">
        <f>IF(O170="","",O170)</f>
        <v>15</v>
      </c>
      <c r="H176" s="165">
        <f>N170</f>
        <v>2</v>
      </c>
      <c r="I176" s="163">
        <f>R173</f>
        <v>1</v>
      </c>
      <c r="J176" s="23">
        <f>IF(Q173="","",Q173)</f>
        <v>15</v>
      </c>
      <c r="K176" s="16" t="s">
        <v>33</v>
      </c>
      <c r="L176" s="41">
        <f>IF(O173="","",O173)</f>
        <v>11</v>
      </c>
      <c r="M176" s="165">
        <f>N173</f>
        <v>2</v>
      </c>
      <c r="N176" s="175"/>
      <c r="O176" s="176"/>
      <c r="P176" s="176"/>
      <c r="Q176" s="176"/>
      <c r="R176" s="177"/>
      <c r="S176" s="162"/>
      <c r="T176" s="160"/>
      <c r="U176" s="161"/>
      <c r="V176" s="162"/>
      <c r="W176" s="161"/>
      <c r="X176" s="23"/>
      <c r="Y176" s="23"/>
      <c r="Z176" s="43"/>
      <c r="AA176" s="43"/>
      <c r="AD176" s="102">
        <f>IF(S175="","",S175*1000+(D176+I176)*100+((D176+I176)-(H176+M176))*10+((SUM(E175:E177)+SUM(J175:J177))-(SUM(G175:G177)+SUM(L175:L177))))</f>
        <v>45</v>
      </c>
      <c r="AE176" s="48"/>
    </row>
    <row r="177" spans="2:31" s="10" customFormat="1" ht="15" customHeight="1">
      <c r="B177" s="186"/>
      <c r="C177" s="189"/>
      <c r="D177" s="164"/>
      <c r="E177" s="24">
        <f>IF(Q171="","",Q171)</f>
      </c>
      <c r="F177" s="20" t="s">
        <v>33</v>
      </c>
      <c r="G177" s="24">
        <f>IF(O171="","",O171)</f>
      </c>
      <c r="H177" s="166"/>
      <c r="I177" s="164"/>
      <c r="J177" s="24">
        <f>IF(Q174="","",Q174)</f>
        <v>6</v>
      </c>
      <c r="K177" s="16" t="s">
        <v>33</v>
      </c>
      <c r="L177" s="42">
        <f>IF(O174="","",O174)</f>
        <v>15</v>
      </c>
      <c r="M177" s="166"/>
      <c r="N177" s="178"/>
      <c r="O177" s="179"/>
      <c r="P177" s="179"/>
      <c r="Q177" s="179"/>
      <c r="R177" s="180"/>
      <c r="S177" s="141"/>
      <c r="T177" s="142"/>
      <c r="U177" s="143"/>
      <c r="V177" s="141"/>
      <c r="W177" s="143"/>
      <c r="X177" s="23"/>
      <c r="Y177" s="23"/>
      <c r="Z177" s="43"/>
      <c r="AA177" s="43"/>
      <c r="AD177" s="48"/>
      <c r="AE177" s="48"/>
    </row>
    <row r="178" spans="2:31" s="30" customFormat="1" ht="15" customHeight="1">
      <c r="B178" s="31"/>
      <c r="C178" s="31"/>
      <c r="K178" s="46"/>
      <c r="AD178" s="48"/>
      <c r="AE178" s="48"/>
    </row>
    <row r="179" spans="2:27" s="10" customFormat="1" ht="15" customHeight="1">
      <c r="B179" s="11" t="s">
        <v>181</v>
      </c>
      <c r="C179" s="12"/>
      <c r="D179" s="182" t="s">
        <v>178</v>
      </c>
      <c r="E179" s="183"/>
      <c r="F179" s="183"/>
      <c r="G179" s="183"/>
      <c r="H179" s="184"/>
      <c r="I179" s="182" t="s">
        <v>179</v>
      </c>
      <c r="J179" s="183"/>
      <c r="K179" s="183"/>
      <c r="L179" s="183"/>
      <c r="M179" s="184"/>
      <c r="N179" s="182" t="s">
        <v>180</v>
      </c>
      <c r="O179" s="183"/>
      <c r="P179" s="183"/>
      <c r="Q179" s="183"/>
      <c r="R179" s="184"/>
      <c r="S179" s="13"/>
      <c r="T179" s="38" t="s">
        <v>24</v>
      </c>
      <c r="U179" s="38"/>
      <c r="V179" s="182" t="s">
        <v>25</v>
      </c>
      <c r="W179" s="184"/>
      <c r="AA179" s="17"/>
    </row>
    <row r="180" spans="2:34" s="10" customFormat="1" ht="15" customHeight="1">
      <c r="B180" s="181" t="s">
        <v>56</v>
      </c>
      <c r="C180" s="169" t="s">
        <v>343</v>
      </c>
      <c r="D180" s="172"/>
      <c r="E180" s="173"/>
      <c r="F180" s="173"/>
      <c r="G180" s="173"/>
      <c r="H180" s="174"/>
      <c r="I180" s="39">
        <f>IF(I181="","",IF(I181&gt;M181,"○","×"))</f>
      </c>
      <c r="J180" s="21"/>
      <c r="K180" s="16" t="s">
        <v>33</v>
      </c>
      <c r="L180" s="21"/>
      <c r="M180" s="40"/>
      <c r="N180" s="14">
        <f>IF(N181="","",IF(N181&gt;R181,"○","×"))</f>
      </c>
      <c r="O180" s="21"/>
      <c r="P180" s="16" t="s">
        <v>33</v>
      </c>
      <c r="Q180" s="21"/>
      <c r="R180" s="40"/>
      <c r="S180" s="150">
        <f>IF(I180="","",COUNTIF(I180:R180,"○"))</f>
      </c>
      <c r="T180" s="159" t="s">
        <v>28</v>
      </c>
      <c r="U180" s="151">
        <f>IF(I180="","",COUNTIF(I180:R180,"×"))</f>
      </c>
      <c r="V180" s="150">
        <f>IF(AD181="","",RANK(AD181,AD180:AD188))</f>
      </c>
      <c r="W180" s="151"/>
      <c r="X180" s="23"/>
      <c r="Y180" s="23"/>
      <c r="Z180" s="17"/>
      <c r="AA180" s="17"/>
      <c r="AE180" s="10">
        <f>IF(J180="","",IF(J180&gt;L180,1,0))</f>
      </c>
      <c r="AF180" s="10">
        <f>IF(L180="","",IF(J180&lt;L180,1,0))</f>
      </c>
      <c r="AG180" s="10">
        <f>IF(O180="","",IF(O180&gt;Q180,1,0))</f>
      </c>
      <c r="AH180" s="10">
        <f>IF(Q180="","",IF(O180&lt;Q180,1,0))</f>
      </c>
    </row>
    <row r="181" spans="2:34" s="10" customFormat="1" ht="15" customHeight="1">
      <c r="B181" s="167"/>
      <c r="C181" s="170"/>
      <c r="D181" s="175"/>
      <c r="E181" s="176"/>
      <c r="F181" s="176"/>
      <c r="G181" s="176"/>
      <c r="H181" s="177"/>
      <c r="I181" s="163">
        <f>IF(J180="","",SUM(AE180:AE182))</f>
      </c>
      <c r="J181" s="23"/>
      <c r="K181" s="16" t="s">
        <v>33</v>
      </c>
      <c r="L181" s="23"/>
      <c r="M181" s="165">
        <f>IF(L180="","",SUM(AF180:AF182))</f>
      </c>
      <c r="N181" s="163">
        <f>IF(O180="","",SUM(AG180:AG182))</f>
      </c>
      <c r="O181" s="41"/>
      <c r="P181" s="16" t="s">
        <v>33</v>
      </c>
      <c r="Q181" s="41"/>
      <c r="R181" s="165">
        <f>IF(Q180="","",SUM(AH180:AH182))</f>
      </c>
      <c r="S181" s="162"/>
      <c r="T181" s="160"/>
      <c r="U181" s="161"/>
      <c r="V181" s="162"/>
      <c r="W181" s="161"/>
      <c r="X181" s="23"/>
      <c r="Y181" s="23"/>
      <c r="Z181" s="17"/>
      <c r="AA181" s="17"/>
      <c r="AD181" s="27">
        <f>IF(S180="","",S180*1000+(I181+N181)*100+((I181+N181)-(M181+R181))*10+((SUM(J180:J182)+SUM(O180:O182))-(SUM(L180:L182)+SUM(Q180:Q182))))</f>
      </c>
      <c r="AE181" s="10">
        <f>IF(J181="","",IF(J181&gt;L181,1,0))</f>
      </c>
      <c r="AF181" s="10">
        <f>IF(L181="","",IF(J181&lt;L181,1,0))</f>
      </c>
      <c r="AG181" s="10">
        <f>IF(O181="","",IF(O181&gt;Q181,1,0))</f>
      </c>
      <c r="AH181" s="10">
        <f>IF(Q181="","",IF(O181&lt;Q181,1,0))</f>
      </c>
    </row>
    <row r="182" spans="2:34" s="10" customFormat="1" ht="15" customHeight="1">
      <c r="B182" s="168"/>
      <c r="C182" s="171"/>
      <c r="D182" s="178"/>
      <c r="E182" s="179"/>
      <c r="F182" s="179"/>
      <c r="G182" s="179"/>
      <c r="H182" s="180"/>
      <c r="I182" s="164"/>
      <c r="J182" s="24"/>
      <c r="K182" s="16" t="s">
        <v>33</v>
      </c>
      <c r="L182" s="24"/>
      <c r="M182" s="166"/>
      <c r="N182" s="164"/>
      <c r="O182" s="42"/>
      <c r="P182" s="16" t="s">
        <v>33</v>
      </c>
      <c r="Q182" s="42"/>
      <c r="R182" s="166"/>
      <c r="S182" s="141"/>
      <c r="T182" s="142"/>
      <c r="U182" s="143"/>
      <c r="V182" s="141"/>
      <c r="W182" s="143"/>
      <c r="X182" s="23"/>
      <c r="Y182" s="23"/>
      <c r="Z182" s="43"/>
      <c r="AA182" s="43"/>
      <c r="AE182" s="10">
        <f>IF(J182="","",IF(J182&gt;L182,1,0))</f>
      </c>
      <c r="AF182" s="10">
        <f>IF(L182="","",IF(J182&lt;L182,1,0))</f>
      </c>
      <c r="AG182" s="10">
        <f>IF(O182="","",IF(O182&gt;Q182,1,0))</f>
      </c>
      <c r="AH182" s="10">
        <f>IF(Q182="","",IF(O182&lt;Q182,1,0))</f>
      </c>
    </row>
    <row r="183" spans="2:32" s="10" customFormat="1" ht="15" customHeight="1">
      <c r="B183" s="181" t="s">
        <v>92</v>
      </c>
      <c r="C183" s="169" t="s">
        <v>176</v>
      </c>
      <c r="D183" s="39">
        <f>IF(E183="","",IF(D184&gt;H184,"○","×"))</f>
      </c>
      <c r="E183" s="21">
        <f>IF(L180="","",L180)</f>
      </c>
      <c r="F183" s="22" t="s">
        <v>33</v>
      </c>
      <c r="G183" s="21">
        <f>IF(J180="","",J180)</f>
      </c>
      <c r="H183" s="44"/>
      <c r="I183" s="172"/>
      <c r="J183" s="173"/>
      <c r="K183" s="173"/>
      <c r="L183" s="173"/>
      <c r="M183" s="174"/>
      <c r="N183" s="39">
        <f>IF(O183="","",IF(N184&gt;R184,"○","×"))</f>
      </c>
      <c r="O183" s="21"/>
      <c r="P183" s="22" t="s">
        <v>33</v>
      </c>
      <c r="Q183" s="21"/>
      <c r="R183" s="45"/>
      <c r="S183" s="150">
        <f>IF(D183="","",COUNTIF(D183:R185,"○"))</f>
      </c>
      <c r="T183" s="159" t="s">
        <v>28</v>
      </c>
      <c r="U183" s="151">
        <f>IF(D183="","",COUNTIF(D183:R185,"×"))</f>
      </c>
      <c r="V183" s="150">
        <f>IF(AD184="","",RANK(AD184,AD180:AD188))</f>
      </c>
      <c r="W183" s="151"/>
      <c r="X183" s="23"/>
      <c r="Y183" s="23"/>
      <c r="Z183" s="43"/>
      <c r="AA183" s="43"/>
      <c r="AE183" s="10">
        <f>IF(O183="","",IF(O183&gt;Q183,1,0))</f>
      </c>
      <c r="AF183" s="10">
        <f>IF(Q183="","",IF(O183&lt;Q183,1,0))</f>
      </c>
    </row>
    <row r="184" spans="2:32" s="10" customFormat="1" ht="15" customHeight="1">
      <c r="B184" s="167"/>
      <c r="C184" s="170"/>
      <c r="D184" s="163">
        <f>M181</f>
      </c>
      <c r="E184" s="23">
        <f>IF(L181="","",L181)</f>
      </c>
      <c r="F184" s="16" t="s">
        <v>33</v>
      </c>
      <c r="G184" s="23">
        <f>IF(J181="","",J181)</f>
      </c>
      <c r="H184" s="165">
        <f>I181</f>
      </c>
      <c r="I184" s="175"/>
      <c r="J184" s="176"/>
      <c r="K184" s="176"/>
      <c r="L184" s="176"/>
      <c r="M184" s="177"/>
      <c r="N184" s="163">
        <f>IF(O183="","",SUM(AE183:AE185))</f>
      </c>
      <c r="O184" s="23"/>
      <c r="P184" s="16" t="s">
        <v>33</v>
      </c>
      <c r="Q184" s="23"/>
      <c r="R184" s="165">
        <f>IF(Q183="","",SUM(AF183:AF185))</f>
      </c>
      <c r="S184" s="162"/>
      <c r="T184" s="160"/>
      <c r="U184" s="161"/>
      <c r="V184" s="162"/>
      <c r="W184" s="161"/>
      <c r="X184" s="23"/>
      <c r="Y184" s="23"/>
      <c r="Z184" s="43"/>
      <c r="AA184" s="43"/>
      <c r="AD184" s="27">
        <f>IF(S183="","",S183*1000+(D184+N184)*100+((D184+N184)-(H184+R184))*10+((SUM(E183:E185)+SUM(O183:O185))-(SUM(G183:G185)+SUM(Q183:Q185))))</f>
      </c>
      <c r="AE184" s="10">
        <f>IF(O184="","",IF(O184&gt;Q184,1,0))</f>
      </c>
      <c r="AF184" s="10">
        <f>IF(Q184="","",IF(O184&lt;Q184,1,0))</f>
      </c>
    </row>
    <row r="185" spans="2:32" s="10" customFormat="1" ht="15" customHeight="1">
      <c r="B185" s="168"/>
      <c r="C185" s="171"/>
      <c r="D185" s="164"/>
      <c r="E185" s="24">
        <f>IF(L182="","",L182)</f>
      </c>
      <c r="F185" s="20" t="s">
        <v>33</v>
      </c>
      <c r="G185" s="24">
        <f>IF(J182="","",J182)</f>
      </c>
      <c r="H185" s="166"/>
      <c r="I185" s="178"/>
      <c r="J185" s="179"/>
      <c r="K185" s="179"/>
      <c r="L185" s="179"/>
      <c r="M185" s="180"/>
      <c r="N185" s="164"/>
      <c r="O185" s="24"/>
      <c r="P185" s="16" t="s">
        <v>33</v>
      </c>
      <c r="Q185" s="24"/>
      <c r="R185" s="166"/>
      <c r="S185" s="141"/>
      <c r="T185" s="142"/>
      <c r="U185" s="143"/>
      <c r="V185" s="141"/>
      <c r="W185" s="143"/>
      <c r="X185" s="23"/>
      <c r="Y185" s="23"/>
      <c r="Z185" s="43"/>
      <c r="AA185" s="43"/>
      <c r="AE185" s="10">
        <f>IF(O185="","",IF(O185&gt;Q185,1,0))</f>
      </c>
      <c r="AF185" s="10">
        <f>IF(Q185="","",IF(O185&lt;Q185,1,0))</f>
      </c>
    </row>
    <row r="186" spans="2:27" s="10" customFormat="1" ht="15" customHeight="1">
      <c r="B186" s="167" t="s">
        <v>214</v>
      </c>
      <c r="C186" s="169" t="s">
        <v>177</v>
      </c>
      <c r="D186" s="39">
        <f>IF(E186="","",IF(D187&gt;H187,"○","×"))</f>
      </c>
      <c r="E186" s="21">
        <f>IF(Q180="","",Q180)</f>
      </c>
      <c r="F186" s="22" t="s">
        <v>33</v>
      </c>
      <c r="G186" s="21">
        <f>IF(O180="","",O180)</f>
      </c>
      <c r="H186" s="45"/>
      <c r="I186" s="39">
        <f>IF(J186="","",IF(I187&gt;M187,"○","×"))</f>
      </c>
      <c r="J186" s="21">
        <f>IF(Q183="","",Q183)</f>
      </c>
      <c r="K186" s="16" t="s">
        <v>33</v>
      </c>
      <c r="L186" s="21">
        <f>IF(O183="","",O183)</f>
      </c>
      <c r="M186" s="45"/>
      <c r="N186" s="172"/>
      <c r="O186" s="173"/>
      <c r="P186" s="173"/>
      <c r="Q186" s="173"/>
      <c r="R186" s="174"/>
      <c r="S186" s="150">
        <f>IF(D186="","",COUNTIF(D186:M186,"○"))</f>
      </c>
      <c r="T186" s="159" t="s">
        <v>28</v>
      </c>
      <c r="U186" s="151">
        <f>IF(D186="","",COUNTIF(D186:M186,"×"))</f>
      </c>
      <c r="V186" s="150">
        <f>IF(AD187="","",RANK(AD187,AD180:AD188))</f>
      </c>
      <c r="W186" s="151"/>
      <c r="X186" s="23"/>
      <c r="Y186" s="23"/>
      <c r="Z186" s="43"/>
      <c r="AA186" s="43"/>
    </row>
    <row r="187" spans="2:30" s="10" customFormat="1" ht="15" customHeight="1">
      <c r="B187" s="167"/>
      <c r="C187" s="170"/>
      <c r="D187" s="163">
        <f>R181</f>
      </c>
      <c r="E187" s="23">
        <f>IF(Q181="","",Q181)</f>
      </c>
      <c r="F187" s="16" t="s">
        <v>33</v>
      </c>
      <c r="G187" s="23">
        <f>IF(O181="","",O181)</f>
      </c>
      <c r="H187" s="165">
        <f>N181</f>
      </c>
      <c r="I187" s="163">
        <f>R184</f>
      </c>
      <c r="J187" s="23">
        <f>IF(Q184="","",Q184)</f>
      </c>
      <c r="K187" s="16" t="s">
        <v>33</v>
      </c>
      <c r="L187" s="41">
        <f>IF(O184="","",O184)</f>
      </c>
      <c r="M187" s="165">
        <f>N184</f>
      </c>
      <c r="N187" s="175"/>
      <c r="O187" s="176"/>
      <c r="P187" s="176"/>
      <c r="Q187" s="176"/>
      <c r="R187" s="177"/>
      <c r="S187" s="162"/>
      <c r="T187" s="160"/>
      <c r="U187" s="161"/>
      <c r="V187" s="162"/>
      <c r="W187" s="161"/>
      <c r="X187" s="23"/>
      <c r="Y187" s="23"/>
      <c r="Z187" s="43"/>
      <c r="AA187" s="43"/>
      <c r="AD187" s="27">
        <f>IF(S186="","",S186*1000+(D187+I187)*100+((D187+I187)-(H187+M187))*10+((SUM(E186:E188)+SUM(J186:J188))-(SUM(G186:G188)+SUM(L186:L188))))</f>
      </c>
    </row>
    <row r="188" spans="2:27" s="10" customFormat="1" ht="15" customHeight="1">
      <c r="B188" s="168"/>
      <c r="C188" s="171"/>
      <c r="D188" s="164"/>
      <c r="E188" s="24">
        <f>IF(Q182="","",Q182)</f>
      </c>
      <c r="F188" s="20" t="s">
        <v>33</v>
      </c>
      <c r="G188" s="24">
        <f>IF(O182="","",O182)</f>
      </c>
      <c r="H188" s="166"/>
      <c r="I188" s="164"/>
      <c r="J188" s="24">
        <f>IF(Q185="","",Q185)</f>
      </c>
      <c r="K188" s="16" t="s">
        <v>33</v>
      </c>
      <c r="L188" s="42">
        <f>IF(O185="","",O185)</f>
      </c>
      <c r="M188" s="166"/>
      <c r="N188" s="178"/>
      <c r="O188" s="179"/>
      <c r="P188" s="179"/>
      <c r="Q188" s="179"/>
      <c r="R188" s="180"/>
      <c r="S188" s="141"/>
      <c r="T188" s="142"/>
      <c r="U188" s="143"/>
      <c r="V188" s="141"/>
      <c r="W188" s="143"/>
      <c r="X188" s="23"/>
      <c r="Y188" s="23"/>
      <c r="Z188" s="43"/>
      <c r="AA188" s="43"/>
    </row>
    <row r="189" spans="2:11" s="30" customFormat="1" ht="15" customHeight="1">
      <c r="B189" s="31"/>
      <c r="C189" s="31"/>
      <c r="K189" s="32"/>
    </row>
    <row r="190" ht="13.5">
      <c r="K190" s="4"/>
    </row>
    <row r="191" spans="2:22" ht="13.5">
      <c r="B191" t="s">
        <v>182</v>
      </c>
      <c r="V191" t="s">
        <v>186</v>
      </c>
    </row>
    <row r="192" spans="2:29" ht="14.25" thickBot="1">
      <c r="B192" s="117" t="str">
        <f>INDEX(B103:B111,MATCH(1,V103:V111,0),1)</f>
        <v>(角　野)　</v>
      </c>
      <c r="C192" s="84" t="str">
        <f>INDEX(C103:C111,MATCH(1,V103:V111,0),1)</f>
        <v>中田　明里
中田　真紀</v>
      </c>
      <c r="D192" s="67"/>
      <c r="E192" s="67"/>
      <c r="F192" s="67"/>
      <c r="G192" s="67"/>
      <c r="R192" s="67"/>
      <c r="S192" s="67"/>
      <c r="T192" s="67"/>
      <c r="U192" s="67"/>
      <c r="V192" s="84" t="str">
        <f>INDEX(C147:C155,MATCH(1,V147:V155,0),1)</f>
        <v>三並　倭子
伊藤　武士</v>
      </c>
      <c r="W192" s="84"/>
      <c r="X192" s="84"/>
      <c r="Y192" s="84"/>
      <c r="Z192" s="84"/>
      <c r="AA192" s="83" t="str">
        <f>INDEX(B147:B155,MATCH(1,V147:V155,0),1)</f>
        <v>(中　萩)　</v>
      </c>
      <c r="AB192" s="83"/>
      <c r="AC192" s="83"/>
    </row>
    <row r="193" spans="2:29" ht="13.5">
      <c r="B193" s="117"/>
      <c r="C193" s="84"/>
      <c r="E193" s="156" t="s">
        <v>317</v>
      </c>
      <c r="F193" s="124"/>
      <c r="G193" s="124"/>
      <c r="H193" s="78"/>
      <c r="Q193" s="77"/>
      <c r="R193" s="116" t="s">
        <v>321</v>
      </c>
      <c r="S193" s="110"/>
      <c r="T193" s="110"/>
      <c r="V193" s="84"/>
      <c r="W193" s="84"/>
      <c r="X193" s="84"/>
      <c r="Y193" s="84"/>
      <c r="Z193" s="84"/>
      <c r="AA193" s="83"/>
      <c r="AB193" s="83"/>
      <c r="AC193" s="83"/>
    </row>
    <row r="194" spans="5:29" ht="14.25" thickBot="1">
      <c r="E194" s="123"/>
      <c r="F194" s="123"/>
      <c r="G194" s="124"/>
      <c r="H194" s="69"/>
      <c r="I194" s="67"/>
      <c r="J194" s="67"/>
      <c r="M194" s="4"/>
      <c r="N194" s="4"/>
      <c r="O194" s="67"/>
      <c r="P194" s="67"/>
      <c r="Q194" s="75"/>
      <c r="R194" s="110"/>
      <c r="S194" s="117"/>
      <c r="T194" s="117"/>
      <c r="AA194" s="101"/>
      <c r="AB194" s="101"/>
      <c r="AC194" s="101"/>
    </row>
    <row r="195" spans="2:29" ht="13.5">
      <c r="B195" t="s">
        <v>183</v>
      </c>
      <c r="E195" s="123"/>
      <c r="F195" s="123"/>
      <c r="G195" s="125"/>
      <c r="I195" s="4"/>
      <c r="J195" s="47"/>
      <c r="N195" s="77"/>
      <c r="Q195" s="47"/>
      <c r="R195" s="118"/>
      <c r="S195" s="117"/>
      <c r="T195" s="117"/>
      <c r="V195" t="s">
        <v>187</v>
      </c>
      <c r="AA195" s="101"/>
      <c r="AB195" s="101"/>
      <c r="AC195" s="101"/>
    </row>
    <row r="196" spans="2:29" ht="13.5">
      <c r="B196" s="117" t="e">
        <f>INDEX(B114:B122,MATCH(1,V114:V122,0),1)</f>
        <v>#N/A</v>
      </c>
      <c r="C196" s="84" t="e">
        <f>INDEX(C114:C122,MATCH(1,V114:V122,0),1)</f>
        <v>#N/A</v>
      </c>
      <c r="D196" s="5"/>
      <c r="E196" s="87"/>
      <c r="F196" s="87"/>
      <c r="G196" s="157"/>
      <c r="I196" s="4"/>
      <c r="J196" s="47"/>
      <c r="N196" s="77"/>
      <c r="Q196" s="47"/>
      <c r="R196" s="154"/>
      <c r="S196" s="111"/>
      <c r="T196" s="111"/>
      <c r="U196" s="5"/>
      <c r="V196" s="84" t="str">
        <f>INDEX(C158:C166,MATCH(1,V158:V166,0),1)</f>
        <v>上田　優明
上田　優介</v>
      </c>
      <c r="W196" s="84"/>
      <c r="X196" s="84"/>
      <c r="Y196" s="84"/>
      <c r="Z196" s="84"/>
      <c r="AA196" s="83" t="str">
        <f>INDEX(B158:B166,MATCH(1,V158:V166,0),1)</f>
        <v>(神　郷)　</v>
      </c>
      <c r="AB196" s="83"/>
      <c r="AC196" s="83"/>
    </row>
    <row r="197" spans="2:29" ht="13.5">
      <c r="B197" s="117"/>
      <c r="C197" s="84"/>
      <c r="H197" s="122" t="s">
        <v>326</v>
      </c>
      <c r="I197" s="123"/>
      <c r="J197" s="125"/>
      <c r="N197" s="77"/>
      <c r="O197" s="116" t="s">
        <v>327</v>
      </c>
      <c r="P197" s="117"/>
      <c r="Q197" s="117"/>
      <c r="V197" s="84"/>
      <c r="W197" s="84"/>
      <c r="X197" s="84"/>
      <c r="Y197" s="84"/>
      <c r="Z197" s="84"/>
      <c r="AA197" s="83"/>
      <c r="AB197" s="83"/>
      <c r="AC197" s="83"/>
    </row>
    <row r="198" spans="8:29" ht="14.25" thickBot="1">
      <c r="H198" s="123"/>
      <c r="I198" s="123"/>
      <c r="J198" s="125"/>
      <c r="K198" s="33"/>
      <c r="L198" s="5"/>
      <c r="M198" s="69"/>
      <c r="N198" s="75"/>
      <c r="O198" s="110"/>
      <c r="P198" s="117"/>
      <c r="Q198" s="117"/>
      <c r="AA198" s="101"/>
      <c r="AB198" s="101"/>
      <c r="AC198" s="101"/>
    </row>
    <row r="199" spans="2:29" ht="13.5">
      <c r="B199" t="s">
        <v>184</v>
      </c>
      <c r="H199" s="123"/>
      <c r="I199" s="123"/>
      <c r="J199" s="124"/>
      <c r="K199" s="79"/>
      <c r="L199" s="119" t="s">
        <v>333</v>
      </c>
      <c r="M199" s="120"/>
      <c r="N199" s="47"/>
      <c r="O199" s="118"/>
      <c r="P199" s="117"/>
      <c r="Q199" s="117"/>
      <c r="V199" t="s">
        <v>188</v>
      </c>
      <c r="AA199" s="101"/>
      <c r="AB199" s="101"/>
      <c r="AC199" s="101"/>
    </row>
    <row r="200" spans="2:29" ht="14.25" thickBot="1">
      <c r="B200" s="117" t="str">
        <f>INDEX(B125:B133,MATCH(1,V125:V133,0),1)</f>
        <v>(中　萩)</v>
      </c>
      <c r="C200" s="84" t="str">
        <f>INDEX(C125:C133,MATCH(1,V125:V133,0),1)</f>
        <v>三並　汰生
三並麻衣子</v>
      </c>
      <c r="D200" s="5"/>
      <c r="E200" s="5"/>
      <c r="F200" s="5"/>
      <c r="G200" s="5"/>
      <c r="H200" s="123"/>
      <c r="I200" s="123"/>
      <c r="J200" s="124"/>
      <c r="K200" s="78"/>
      <c r="L200" s="121"/>
      <c r="M200" s="121"/>
      <c r="N200" s="47"/>
      <c r="O200" s="118"/>
      <c r="P200" s="117"/>
      <c r="Q200" s="117"/>
      <c r="R200" s="67"/>
      <c r="S200" s="67"/>
      <c r="T200" s="67"/>
      <c r="U200" s="67"/>
      <c r="V200" s="84" t="str">
        <f>INDEX(C169:C177,MATCH(1,V169:V177,0),1)</f>
        <v>田中　暁葉
田中　慎也</v>
      </c>
      <c r="W200" s="84"/>
      <c r="X200" s="84"/>
      <c r="Y200" s="84"/>
      <c r="Z200" s="84"/>
      <c r="AA200" s="83" t="str">
        <f>INDEX(B169:B177,MATCH(1,V169:V177,0),1)</f>
        <v>(船　木)　</v>
      </c>
      <c r="AB200" s="83"/>
      <c r="AC200" s="83"/>
    </row>
    <row r="201" spans="2:29" ht="13.5">
      <c r="B201" s="117"/>
      <c r="C201" s="84"/>
      <c r="E201" s="88" t="s">
        <v>320</v>
      </c>
      <c r="F201" s="80"/>
      <c r="G201" s="158"/>
      <c r="I201" s="4"/>
      <c r="J201" s="4"/>
      <c r="K201" s="78"/>
      <c r="L201" s="121"/>
      <c r="M201" s="121"/>
      <c r="N201" s="47"/>
      <c r="Q201" s="77"/>
      <c r="R201" s="116" t="s">
        <v>317</v>
      </c>
      <c r="S201" s="110"/>
      <c r="T201" s="110"/>
      <c r="V201" s="84"/>
      <c r="W201" s="84"/>
      <c r="X201" s="84"/>
      <c r="Y201" s="84"/>
      <c r="Z201" s="84"/>
      <c r="AA201" s="83"/>
      <c r="AB201" s="83"/>
      <c r="AC201" s="83"/>
    </row>
    <row r="202" spans="5:29" ht="14.25" thickBot="1">
      <c r="E202" s="124"/>
      <c r="F202" s="124"/>
      <c r="G202" s="125"/>
      <c r="H202" s="74"/>
      <c r="I202" s="67"/>
      <c r="J202" s="67"/>
      <c r="K202" s="78"/>
      <c r="N202" s="47"/>
      <c r="O202" s="74"/>
      <c r="P202" s="67"/>
      <c r="Q202" s="75"/>
      <c r="R202" s="110"/>
      <c r="S202" s="117"/>
      <c r="T202" s="117"/>
      <c r="AA202" s="101"/>
      <c r="AB202" s="101"/>
      <c r="AC202" s="101"/>
    </row>
    <row r="203" spans="2:29" ht="13.5">
      <c r="B203" t="s">
        <v>185</v>
      </c>
      <c r="E203" s="124"/>
      <c r="F203" s="124"/>
      <c r="G203" s="124"/>
      <c r="H203" s="78"/>
      <c r="J203" s="4"/>
      <c r="Q203" s="47"/>
      <c r="R203" s="118"/>
      <c r="S203" s="117"/>
      <c r="T203" s="117"/>
      <c r="V203" t="s">
        <v>189</v>
      </c>
      <c r="AA203" s="101"/>
      <c r="AB203" s="101"/>
      <c r="AC203" s="101"/>
    </row>
    <row r="204" spans="2:29" ht="14.25" thickBot="1">
      <c r="B204" s="117" t="str">
        <f>INDEX(B136:B144,MATCH(1,V136:V144,0),1)</f>
        <v>(大生院)</v>
      </c>
      <c r="C204" s="84" t="str">
        <f>INDEX(C136:C144,MATCH(1,V136:V144,0),1)</f>
        <v>山野　寧々
山野　淳子</v>
      </c>
      <c r="D204" s="67"/>
      <c r="E204" s="81"/>
      <c r="F204" s="81"/>
      <c r="G204" s="81"/>
      <c r="H204" s="78"/>
      <c r="Q204" s="47"/>
      <c r="R204" s="154"/>
      <c r="S204" s="111"/>
      <c r="T204" s="111"/>
      <c r="U204" s="5"/>
      <c r="V204" s="84" t="e">
        <f>INDEX(C180:C188,MATCH(1,V88:V180,0),1)</f>
        <v>#REF!</v>
      </c>
      <c r="W204" s="84"/>
      <c r="X204" s="84"/>
      <c r="Y204" s="84"/>
      <c r="Z204" s="84"/>
      <c r="AA204" s="83" t="e">
        <f>INDEX(B180:B188,MATCH(1,V180:V188,0),1)</f>
        <v>#N/A</v>
      </c>
      <c r="AB204" s="83"/>
      <c r="AC204" s="83"/>
    </row>
    <row r="205" spans="2:29" ht="13.5">
      <c r="B205" s="117"/>
      <c r="C205" s="84"/>
      <c r="V205" s="84"/>
      <c r="W205" s="84"/>
      <c r="X205" s="84"/>
      <c r="Y205" s="84"/>
      <c r="Z205" s="84"/>
      <c r="AA205" s="83"/>
      <c r="AB205" s="83"/>
      <c r="AC205" s="83"/>
    </row>
    <row r="208" spans="2:15" s="3" customFormat="1" ht="22.5" customHeight="1">
      <c r="B208" s="155" t="s">
        <v>21</v>
      </c>
      <c r="C208" s="155"/>
      <c r="D208" s="155"/>
      <c r="E208" s="155"/>
      <c r="F208" s="155"/>
      <c r="G208" s="155"/>
      <c r="H208" s="155"/>
      <c r="I208" s="155"/>
      <c r="J208" s="155"/>
      <c r="K208" s="155"/>
      <c r="L208" s="155"/>
      <c r="M208" s="155"/>
      <c r="N208" s="155"/>
      <c r="O208" s="155"/>
    </row>
    <row r="209" spans="16:20" ht="13.5">
      <c r="P209" s="5"/>
      <c r="Q209" s="5"/>
      <c r="R209" s="5"/>
      <c r="S209" s="5"/>
      <c r="T209" s="5"/>
    </row>
    <row r="210" spans="2:24" s="10" customFormat="1" ht="15" customHeight="1">
      <c r="B210" s="57" t="s">
        <v>192</v>
      </c>
      <c r="C210" s="49"/>
      <c r="D210" s="144" t="s">
        <v>211</v>
      </c>
      <c r="E210" s="145"/>
      <c r="F210" s="146"/>
      <c r="G210" s="144" t="s">
        <v>212</v>
      </c>
      <c r="H210" s="145"/>
      <c r="I210" s="146"/>
      <c r="J210" s="144" t="s">
        <v>213</v>
      </c>
      <c r="K210" s="145"/>
      <c r="L210" s="146"/>
      <c r="M210" s="144" t="s">
        <v>107</v>
      </c>
      <c r="N210" s="145"/>
      <c r="O210" s="146"/>
      <c r="P210" s="141" t="s">
        <v>24</v>
      </c>
      <c r="Q210" s="142"/>
      <c r="R210" s="143"/>
      <c r="S210" s="128" t="s">
        <v>25</v>
      </c>
      <c r="T210" s="129"/>
      <c r="U210" s="48"/>
      <c r="V210" s="48"/>
      <c r="W210" s="48"/>
      <c r="X210" s="48"/>
    </row>
    <row r="211" spans="2:24" s="10" customFormat="1" ht="34.5" customHeight="1">
      <c r="B211" s="61" t="s">
        <v>56</v>
      </c>
      <c r="C211" s="60" t="s">
        <v>208</v>
      </c>
      <c r="D211" s="130"/>
      <c r="E211" s="131"/>
      <c r="F211" s="132"/>
      <c r="G211" s="52">
        <v>21</v>
      </c>
      <c r="H211" s="50" t="s">
        <v>190</v>
      </c>
      <c r="I211" s="55">
        <v>0</v>
      </c>
      <c r="J211" s="52">
        <v>16</v>
      </c>
      <c r="K211" s="50" t="s">
        <v>190</v>
      </c>
      <c r="L211" s="51">
        <v>21</v>
      </c>
      <c r="M211" s="52">
        <v>13</v>
      </c>
      <c r="N211" s="50" t="s">
        <v>190</v>
      </c>
      <c r="O211" s="55">
        <v>21</v>
      </c>
      <c r="P211" s="52">
        <f>IF(G211="","",COUNTIF(V211:X211,"○"))</f>
        <v>1</v>
      </c>
      <c r="Q211" s="50" t="s">
        <v>190</v>
      </c>
      <c r="R211" s="53">
        <f>IF(G211="","",COUNTIF(V211:X211,"×"))</f>
        <v>2</v>
      </c>
      <c r="S211" s="139">
        <f>IF(U211="","",RANK(U211,U211:U214))</f>
        <v>3</v>
      </c>
      <c r="T211" s="140"/>
      <c r="U211" s="95">
        <f>IF(G211="","",P211*1000+(G211+J211+M211)*100+((G211+J211+M211)-(I211+L211+O211))*10)</f>
        <v>6080</v>
      </c>
      <c r="V211" s="96" t="str">
        <f>IF(G211="","",IF(G211&gt;I211,"○","×"))</f>
        <v>○</v>
      </c>
      <c r="W211" s="96" t="str">
        <f>IF(J211="","",IF(J211&gt;L211,"○","×"))</f>
        <v>×</v>
      </c>
      <c r="X211" s="96" t="str">
        <f>IF(M211="","",IF(M211&gt;O211,"○","×"))</f>
        <v>×</v>
      </c>
    </row>
    <row r="212" spans="2:24" s="10" customFormat="1" ht="34.5" customHeight="1">
      <c r="B212" s="93" t="s">
        <v>47</v>
      </c>
      <c r="C212" s="92" t="s">
        <v>344</v>
      </c>
      <c r="D212" s="52">
        <f>IF(I211="","",I211)</f>
        <v>0</v>
      </c>
      <c r="E212" s="50" t="s">
        <v>193</v>
      </c>
      <c r="F212" s="55">
        <f>IF(G211="","",G211)</f>
        <v>21</v>
      </c>
      <c r="G212" s="130"/>
      <c r="H212" s="131"/>
      <c r="I212" s="132"/>
      <c r="J212" s="52">
        <v>0</v>
      </c>
      <c r="K212" s="50" t="s">
        <v>193</v>
      </c>
      <c r="L212" s="51">
        <v>21</v>
      </c>
      <c r="M212" s="52">
        <v>0</v>
      </c>
      <c r="N212" s="50" t="s">
        <v>193</v>
      </c>
      <c r="O212" s="55">
        <v>21</v>
      </c>
      <c r="P212" s="52">
        <f>IF(D212="","",COUNTIF(V212:X212,"○"))</f>
        <v>0</v>
      </c>
      <c r="Q212" s="50" t="s">
        <v>193</v>
      </c>
      <c r="R212" s="53">
        <f>IF(D212="","",COUNTIF(V212:X212,"×"))</f>
        <v>3</v>
      </c>
      <c r="S212" s="133">
        <f>IF(U212="","",RANK(U212,U211:U214))</f>
        <v>4</v>
      </c>
      <c r="T212" s="134"/>
      <c r="U212" s="95">
        <f>IF(D212="","",P212*1000+(D212+J212+M212)*100+((D212+J212+M212)-(F212+L212+O212))*10)</f>
        <v>-630</v>
      </c>
      <c r="V212" s="96" t="str">
        <f>IF(D212="","",IF(D212&gt;F212,"○","×"))</f>
        <v>×</v>
      </c>
      <c r="W212" s="96" t="str">
        <f>IF(J212="","",IF(J212&gt;L212,"○","×"))</f>
        <v>×</v>
      </c>
      <c r="X212" s="96" t="str">
        <f>IF(M212="","",IF(M212&gt;O212,"○","×"))</f>
        <v>×</v>
      </c>
    </row>
    <row r="213" spans="2:24" s="10" customFormat="1" ht="34.5" customHeight="1">
      <c r="B213" s="61" t="s">
        <v>206</v>
      </c>
      <c r="C213" s="60" t="s">
        <v>209</v>
      </c>
      <c r="D213" s="52">
        <f>IF(L211="","",L211)</f>
        <v>21</v>
      </c>
      <c r="E213" s="50" t="s">
        <v>128</v>
      </c>
      <c r="F213" s="51">
        <f>IF(J211="","",J211)</f>
        <v>16</v>
      </c>
      <c r="G213" s="52">
        <f>IF(L212="","",L212)</f>
        <v>21</v>
      </c>
      <c r="H213" s="50" t="s">
        <v>128</v>
      </c>
      <c r="I213" s="51">
        <f>IF(J212="","",J212)</f>
        <v>0</v>
      </c>
      <c r="J213" s="130"/>
      <c r="K213" s="131"/>
      <c r="L213" s="131"/>
      <c r="M213" s="52">
        <v>23</v>
      </c>
      <c r="N213" s="50" t="s">
        <v>128</v>
      </c>
      <c r="O213" s="55">
        <v>21</v>
      </c>
      <c r="P213" s="52">
        <f>IF(D213="","",COUNTIF(V213:X213,"○"))</f>
        <v>3</v>
      </c>
      <c r="Q213" s="50" t="s">
        <v>128</v>
      </c>
      <c r="R213" s="53">
        <f>IF(D213="","",COUNTIF(V213:X213,"×"))</f>
        <v>0</v>
      </c>
      <c r="S213" s="133">
        <f>IF(U213="","",RANK(U213,U211:U214))</f>
        <v>1</v>
      </c>
      <c r="T213" s="134"/>
      <c r="U213" s="95">
        <f>IF(D213="","",P213*1000+(D213+G213+M213)*100+((D213+G213+M213)-(F213+I213+O213))*10)</f>
        <v>9780</v>
      </c>
      <c r="V213" s="96" t="str">
        <f>IF(D213="","",IF(D213&gt;F213,"○","×"))</f>
        <v>○</v>
      </c>
      <c r="W213" s="96" t="str">
        <f>IF(G213="","",IF(G213&gt;I213,"○","×"))</f>
        <v>○</v>
      </c>
      <c r="X213" s="96" t="str">
        <f>IF(M213="","",IF(M213&gt;O213,"○","×"))</f>
        <v>○</v>
      </c>
    </row>
    <row r="214" spans="2:24" s="10" customFormat="1" ht="34.5" customHeight="1">
      <c r="B214" s="61" t="s">
        <v>207</v>
      </c>
      <c r="C214" s="60" t="s">
        <v>210</v>
      </c>
      <c r="D214" s="52">
        <f>IF(O211="","",O211)</f>
        <v>21</v>
      </c>
      <c r="E214" s="50" t="s">
        <v>190</v>
      </c>
      <c r="F214" s="51">
        <f>IF(M211="","",M211)</f>
        <v>13</v>
      </c>
      <c r="G214" s="52">
        <f>IF(O212="","",O212)</f>
        <v>21</v>
      </c>
      <c r="H214" s="50" t="s">
        <v>190</v>
      </c>
      <c r="I214" s="51">
        <f>IF(M212="","",M212)</f>
        <v>0</v>
      </c>
      <c r="J214" s="52">
        <f>IF(O213="","",O213)</f>
        <v>21</v>
      </c>
      <c r="K214" s="50" t="s">
        <v>190</v>
      </c>
      <c r="L214" s="51">
        <f>IF(M213="","",M213)</f>
        <v>23</v>
      </c>
      <c r="M214" s="130"/>
      <c r="N214" s="131"/>
      <c r="O214" s="132"/>
      <c r="P214" s="52">
        <f>IF(J214="","",COUNTIF(V214:X214,"○"))</f>
        <v>2</v>
      </c>
      <c r="Q214" s="50" t="s">
        <v>190</v>
      </c>
      <c r="R214" s="53">
        <f>IF(J214="","",COUNTIF(V214:X214,"×"))</f>
        <v>1</v>
      </c>
      <c r="S214" s="133">
        <f>IF(U214="","",RANK(U214,U211:U214))</f>
        <v>2</v>
      </c>
      <c r="T214" s="134"/>
      <c r="U214" s="95">
        <f>IF(J214="","",P214*1000+(D214+G214+J214)*100+((D214+G214+J214)-(F214+I214+L214))*10)</f>
        <v>8570</v>
      </c>
      <c r="V214" s="96" t="str">
        <f>IF(D214="","",IF(D214&gt;F214,"○","×"))</f>
        <v>○</v>
      </c>
      <c r="W214" s="96" t="str">
        <f>IF(G214="","",IF(G214&gt;I214,"○","×"))</f>
        <v>○</v>
      </c>
      <c r="X214" s="96" t="str">
        <f>IF(J214="","",IF(J214&gt;L214,"○","×"))</f>
        <v>×</v>
      </c>
    </row>
    <row r="215" spans="16:24" s="10" customFormat="1" ht="13.5">
      <c r="P215" s="54"/>
      <c r="Q215" s="54"/>
      <c r="R215" s="54"/>
      <c r="S215" s="54"/>
      <c r="T215" s="54"/>
      <c r="U215" s="48"/>
      <c r="V215" s="48"/>
      <c r="W215" s="48"/>
      <c r="X215" s="48"/>
    </row>
    <row r="216" spans="2:24" s="10" customFormat="1" ht="15" customHeight="1">
      <c r="B216" s="57" t="s">
        <v>194</v>
      </c>
      <c r="C216" s="49"/>
      <c r="D216" s="144" t="s">
        <v>218</v>
      </c>
      <c r="E216" s="145"/>
      <c r="F216" s="146"/>
      <c r="G216" s="144" t="s">
        <v>143</v>
      </c>
      <c r="H216" s="145"/>
      <c r="I216" s="146"/>
      <c r="J216" s="144" t="s">
        <v>219</v>
      </c>
      <c r="K216" s="145"/>
      <c r="L216" s="146"/>
      <c r="M216" s="144" t="s">
        <v>288</v>
      </c>
      <c r="N216" s="145"/>
      <c r="O216" s="146"/>
      <c r="P216" s="141" t="s">
        <v>24</v>
      </c>
      <c r="Q216" s="142"/>
      <c r="R216" s="143"/>
      <c r="S216" s="128" t="s">
        <v>25</v>
      </c>
      <c r="T216" s="129"/>
      <c r="U216" s="48"/>
      <c r="V216" s="48"/>
      <c r="W216" s="48"/>
      <c r="X216" s="48"/>
    </row>
    <row r="217" spans="2:24" s="10" customFormat="1" ht="34.5" customHeight="1">
      <c r="B217" s="61" t="s">
        <v>47</v>
      </c>
      <c r="C217" s="60" t="s">
        <v>215</v>
      </c>
      <c r="D217" s="130"/>
      <c r="E217" s="131"/>
      <c r="F217" s="132"/>
      <c r="G217" s="52">
        <v>10</v>
      </c>
      <c r="H217" s="50" t="s">
        <v>191</v>
      </c>
      <c r="I217" s="55">
        <v>21</v>
      </c>
      <c r="J217" s="52">
        <v>11</v>
      </c>
      <c r="K217" s="50" t="s">
        <v>191</v>
      </c>
      <c r="L217" s="51">
        <v>21</v>
      </c>
      <c r="M217" s="52">
        <v>10</v>
      </c>
      <c r="N217" s="50" t="s">
        <v>191</v>
      </c>
      <c r="O217" s="55">
        <v>21</v>
      </c>
      <c r="P217" s="52">
        <f>IF(G217="","",COUNTIF(V217:X217,"○"))</f>
        <v>0</v>
      </c>
      <c r="Q217" s="50" t="s">
        <v>191</v>
      </c>
      <c r="R217" s="53">
        <f>IF(G217="","",COUNTIF(V217:X217,"×"))</f>
        <v>3</v>
      </c>
      <c r="S217" s="139">
        <f>IF(U217="","",RANK(U217,U217:U220))</f>
        <v>4</v>
      </c>
      <c r="T217" s="140"/>
      <c r="U217" s="95">
        <f>IF(G217="","",P217*1000+(G217+J217+M217)*100+((G217+J217+M217)-(I217+L217+O217))*10)</f>
        <v>2780</v>
      </c>
      <c r="V217" s="96" t="str">
        <f>IF(G217="","",IF(G217&gt;I217,"○","×"))</f>
        <v>×</v>
      </c>
      <c r="W217" s="96" t="str">
        <f>IF(J217="","",IF(J217&gt;L217,"○","×"))</f>
        <v>×</v>
      </c>
      <c r="X217" s="96" t="str">
        <f>IF(M217="","",IF(M217&gt;O217,"○","×"))</f>
        <v>×</v>
      </c>
    </row>
    <row r="218" spans="2:24" s="10" customFormat="1" ht="34.5" customHeight="1">
      <c r="B218" s="61" t="s">
        <v>214</v>
      </c>
      <c r="C218" s="60" t="s">
        <v>216</v>
      </c>
      <c r="D218" s="52">
        <f>IF(I217="","",I217)</f>
        <v>21</v>
      </c>
      <c r="E218" s="50" t="s">
        <v>190</v>
      </c>
      <c r="F218" s="55">
        <f>IF(G217="","",G217)</f>
        <v>10</v>
      </c>
      <c r="G218" s="130"/>
      <c r="H218" s="131"/>
      <c r="I218" s="132"/>
      <c r="J218" s="52">
        <v>21</v>
      </c>
      <c r="K218" s="50" t="s">
        <v>190</v>
      </c>
      <c r="L218" s="51">
        <v>17</v>
      </c>
      <c r="M218" s="52">
        <v>21</v>
      </c>
      <c r="N218" s="50" t="s">
        <v>190</v>
      </c>
      <c r="O218" s="55">
        <v>12</v>
      </c>
      <c r="P218" s="52">
        <f>IF(D218="","",COUNTIF(V218:X218,"○"))</f>
        <v>3</v>
      </c>
      <c r="Q218" s="50" t="s">
        <v>190</v>
      </c>
      <c r="R218" s="53">
        <f>IF(D218="","",COUNTIF(V218:X218,"×"))</f>
        <v>0</v>
      </c>
      <c r="S218" s="133">
        <f>IF(U218="","",RANK(U218,U217:U220))</f>
        <v>1</v>
      </c>
      <c r="T218" s="134"/>
      <c r="U218" s="95">
        <f>IF(D218="","",P218*1000+(D218+J218+M218)*100+((D218+J218+M218)-(F218+L218+O218))*10)</f>
        <v>9540</v>
      </c>
      <c r="V218" s="96" t="str">
        <f>IF(D218="","",IF(D218&gt;F218,"○","×"))</f>
        <v>○</v>
      </c>
      <c r="W218" s="96" t="str">
        <f>IF(J218="","",IF(J218&gt;L218,"○","×"))</f>
        <v>○</v>
      </c>
      <c r="X218" s="96" t="str">
        <f>IF(M218="","",IF(M218&gt;O218,"○","×"))</f>
        <v>○</v>
      </c>
    </row>
    <row r="219" spans="2:24" s="10" customFormat="1" ht="34.5" customHeight="1">
      <c r="B219" s="61" t="s">
        <v>92</v>
      </c>
      <c r="C219" s="60" t="s">
        <v>217</v>
      </c>
      <c r="D219" s="52">
        <f>IF(L217="","",L217)</f>
        <v>21</v>
      </c>
      <c r="E219" s="50" t="s">
        <v>193</v>
      </c>
      <c r="F219" s="51">
        <f>IF(J217="","",J217)</f>
        <v>11</v>
      </c>
      <c r="G219" s="52">
        <f>IF(L218="","",L218)</f>
        <v>17</v>
      </c>
      <c r="H219" s="50" t="s">
        <v>193</v>
      </c>
      <c r="I219" s="51">
        <f>IF(J218="","",J218)</f>
        <v>21</v>
      </c>
      <c r="J219" s="130"/>
      <c r="K219" s="131"/>
      <c r="L219" s="131"/>
      <c r="M219" s="52">
        <v>21</v>
      </c>
      <c r="N219" s="50" t="s">
        <v>193</v>
      </c>
      <c r="O219" s="55">
        <v>16</v>
      </c>
      <c r="P219" s="52">
        <f>IF(D219="","",COUNTIF(V219:X219,"○"))</f>
        <v>2</v>
      </c>
      <c r="Q219" s="50" t="s">
        <v>193</v>
      </c>
      <c r="R219" s="53">
        <f>IF(D219="","",COUNTIF(V219:X219,"×"))</f>
        <v>1</v>
      </c>
      <c r="S219" s="133">
        <f>IF(U219="","",RANK(U219,U217:U220))</f>
        <v>2</v>
      </c>
      <c r="T219" s="134"/>
      <c r="U219" s="97">
        <f>IF(D219="","",P219*1000+(D219+G219+M219)*100+((D219+G219+M219)-(F219+I219+O219))*10)</f>
        <v>8010</v>
      </c>
      <c r="V219" s="96" t="str">
        <f>IF(D219="","",IF(D219&gt;F219,"○","×"))</f>
        <v>○</v>
      </c>
      <c r="W219" s="96" t="str">
        <f>IF(G219="","",IF(G219&gt;I219,"○","×"))</f>
        <v>×</v>
      </c>
      <c r="X219" s="96" t="str">
        <f>IF(M219="","",IF(M219&gt;O219,"○","×"))</f>
        <v>○</v>
      </c>
    </row>
    <row r="220" spans="2:24" s="10" customFormat="1" ht="34.5" customHeight="1">
      <c r="B220" s="91" t="s">
        <v>46</v>
      </c>
      <c r="C220" s="90" t="s">
        <v>287</v>
      </c>
      <c r="D220" s="52">
        <f>IF(O217="","",O217)</f>
        <v>21</v>
      </c>
      <c r="E220" s="50" t="s">
        <v>190</v>
      </c>
      <c r="F220" s="51">
        <f>IF(M217="","",M217)</f>
        <v>10</v>
      </c>
      <c r="G220" s="52">
        <f>IF(O218="","",O218)</f>
        <v>12</v>
      </c>
      <c r="H220" s="50" t="s">
        <v>190</v>
      </c>
      <c r="I220" s="51">
        <f>IF(M218="","",M218)</f>
        <v>21</v>
      </c>
      <c r="J220" s="52">
        <f>IF(O219="","",O219)</f>
        <v>16</v>
      </c>
      <c r="K220" s="50" t="s">
        <v>190</v>
      </c>
      <c r="L220" s="51">
        <f>IF(M219="","",M219)</f>
        <v>21</v>
      </c>
      <c r="M220" s="130"/>
      <c r="N220" s="131"/>
      <c r="O220" s="132"/>
      <c r="P220" s="52">
        <f>IF(J220="","",COUNTIF(V220:X220,"○"))</f>
        <v>1</v>
      </c>
      <c r="Q220" s="50" t="s">
        <v>190</v>
      </c>
      <c r="R220" s="53">
        <f>IF(J220="","",COUNTIF(V220:X220,"×"))</f>
        <v>2</v>
      </c>
      <c r="S220" s="133">
        <f>IF(U220="","",RANK(U220,U217:U220))</f>
        <v>3</v>
      </c>
      <c r="T220" s="134"/>
      <c r="U220" s="98">
        <f>IF(J220="","",P220*1000+(D220+G220+J220)*100+((D220+G220+J220)-(F220+I220+L220))*10)</f>
        <v>5870</v>
      </c>
      <c r="V220" s="96" t="str">
        <f>IF(D220="","",IF(D220&gt;F220,"○","×"))</f>
        <v>○</v>
      </c>
      <c r="W220" s="96" t="str">
        <f>IF(G220="","",IF(G220&gt;I220,"○","×"))</f>
        <v>×</v>
      </c>
      <c r="X220" s="96" t="str">
        <f>IF(J220="","",IF(J220&gt;L220,"○","×"))</f>
        <v>×</v>
      </c>
    </row>
    <row r="221" spans="16:24" s="10" customFormat="1" ht="13.5">
      <c r="P221" s="54"/>
      <c r="Q221" s="54"/>
      <c r="R221" s="54"/>
      <c r="S221" s="54"/>
      <c r="T221" s="54"/>
      <c r="U221" s="48"/>
      <c r="V221" s="48"/>
      <c r="W221" s="48"/>
      <c r="X221" s="48"/>
    </row>
    <row r="222" spans="2:24" s="10" customFormat="1" ht="15" customHeight="1">
      <c r="B222" s="57" t="s">
        <v>195</v>
      </c>
      <c r="C222" s="49"/>
      <c r="D222" s="144" t="s">
        <v>222</v>
      </c>
      <c r="E222" s="145"/>
      <c r="F222" s="146"/>
      <c r="G222" s="144" t="s">
        <v>223</v>
      </c>
      <c r="H222" s="145"/>
      <c r="I222" s="146"/>
      <c r="J222" s="144" t="s">
        <v>13</v>
      </c>
      <c r="K222" s="145"/>
      <c r="L222" s="146"/>
      <c r="M222" s="144" t="s">
        <v>163</v>
      </c>
      <c r="N222" s="145"/>
      <c r="O222" s="146"/>
      <c r="P222" s="141" t="s">
        <v>24</v>
      </c>
      <c r="Q222" s="142"/>
      <c r="R222" s="143"/>
      <c r="S222" s="128" t="s">
        <v>25</v>
      </c>
      <c r="T222" s="129"/>
      <c r="U222" s="99"/>
      <c r="V222" s="48"/>
      <c r="W222" s="48"/>
      <c r="X222" s="48"/>
    </row>
    <row r="223" spans="2:24" s="10" customFormat="1" ht="34.5" customHeight="1">
      <c r="B223" s="61" t="s">
        <v>56</v>
      </c>
      <c r="C223" s="90" t="s">
        <v>299</v>
      </c>
      <c r="D223" s="130"/>
      <c r="E223" s="131"/>
      <c r="F223" s="132"/>
      <c r="G223" s="52">
        <v>21</v>
      </c>
      <c r="H223" s="50" t="s">
        <v>190</v>
      </c>
      <c r="I223" s="55">
        <v>13</v>
      </c>
      <c r="J223" s="52">
        <v>19</v>
      </c>
      <c r="K223" s="50" t="s">
        <v>190</v>
      </c>
      <c r="L223" s="51">
        <v>21</v>
      </c>
      <c r="M223" s="52">
        <v>21</v>
      </c>
      <c r="N223" s="50" t="s">
        <v>190</v>
      </c>
      <c r="O223" s="55">
        <v>0</v>
      </c>
      <c r="P223" s="52">
        <f>IF(G223="","",COUNTIF(V223:X223,"○"))</f>
        <v>2</v>
      </c>
      <c r="Q223" s="50" t="s">
        <v>190</v>
      </c>
      <c r="R223" s="53">
        <f>IF(G223="","",COUNTIF(V223:X223,"×"))</f>
        <v>1</v>
      </c>
      <c r="S223" s="137">
        <f>IF(U223="","",RANK(U223,U223:U226))</f>
        <v>2</v>
      </c>
      <c r="T223" s="138"/>
      <c r="U223" s="95">
        <f>IF(G223="","",P223*1000+(G223+J223+M223)*100+((G223+J223+M223)-(I223+L223+O223))*10)</f>
        <v>8370</v>
      </c>
      <c r="V223" s="96" t="str">
        <f>IF(G223="","",IF(G223&gt;I223,"○","×"))</f>
        <v>○</v>
      </c>
      <c r="W223" s="96" t="str">
        <f>IF(J223="","",IF(J223&gt;L223,"○","×"))</f>
        <v>×</v>
      </c>
      <c r="X223" s="96" t="str">
        <f>IF(M223="","",IF(M223&gt;O223,"○","×"))</f>
        <v>○</v>
      </c>
    </row>
    <row r="224" spans="2:24" s="10" customFormat="1" ht="34.5" customHeight="1">
      <c r="B224" s="61" t="s">
        <v>214</v>
      </c>
      <c r="C224" s="60" t="s">
        <v>220</v>
      </c>
      <c r="D224" s="52">
        <f>IF(I223="","",I223)</f>
        <v>13</v>
      </c>
      <c r="E224" s="50" t="s">
        <v>190</v>
      </c>
      <c r="F224" s="55">
        <f>IF(G223="","",G223)</f>
        <v>21</v>
      </c>
      <c r="G224" s="130"/>
      <c r="H224" s="131"/>
      <c r="I224" s="132"/>
      <c r="J224" s="52">
        <v>11</v>
      </c>
      <c r="K224" s="50" t="s">
        <v>190</v>
      </c>
      <c r="L224" s="51">
        <v>21</v>
      </c>
      <c r="M224" s="52">
        <v>21</v>
      </c>
      <c r="N224" s="50" t="s">
        <v>190</v>
      </c>
      <c r="O224" s="55">
        <v>0</v>
      </c>
      <c r="P224" s="52">
        <f>IF(D224="","",COUNTIF(V224:X224,"○"))</f>
        <v>1</v>
      </c>
      <c r="Q224" s="50" t="s">
        <v>190</v>
      </c>
      <c r="R224" s="53">
        <f>IF(D224="","",COUNTIF(V224:X224,"×"))</f>
        <v>2</v>
      </c>
      <c r="S224" s="128">
        <f>IF(U224="","",RANK(U224,U223:U226))</f>
        <v>3</v>
      </c>
      <c r="T224" s="129"/>
      <c r="U224" s="95">
        <f>IF(D224="","",P224*1000+(D224+J224+M224)*100+((D224+J224+M224)-(F224+L224+O224))*10)</f>
        <v>5530</v>
      </c>
      <c r="V224" s="96" t="str">
        <f>IF(D224="","",IF(D224&gt;F224,"○","×"))</f>
        <v>×</v>
      </c>
      <c r="W224" s="96" t="str">
        <f>IF(J224="","",IF(J224&gt;L224,"○","×"))</f>
        <v>×</v>
      </c>
      <c r="X224" s="96" t="str">
        <f>IF(M224="","",IF(M224&gt;O224,"○","×"))</f>
        <v>○</v>
      </c>
    </row>
    <row r="225" spans="2:24" s="10" customFormat="1" ht="34.5" customHeight="1">
      <c r="B225" s="61" t="s">
        <v>47</v>
      </c>
      <c r="C225" s="60" t="s">
        <v>311</v>
      </c>
      <c r="D225" s="52">
        <f>IF(L223="","",L223)</f>
        <v>21</v>
      </c>
      <c r="E225" s="50" t="s">
        <v>190</v>
      </c>
      <c r="F225" s="51">
        <f>IF(J223="","",J223)</f>
        <v>19</v>
      </c>
      <c r="G225" s="52">
        <f>IF(L224="","",L224)</f>
        <v>21</v>
      </c>
      <c r="H225" s="50" t="s">
        <v>190</v>
      </c>
      <c r="I225" s="51">
        <f>IF(J224="","",J224)</f>
        <v>11</v>
      </c>
      <c r="J225" s="130"/>
      <c r="K225" s="131"/>
      <c r="L225" s="131"/>
      <c r="M225" s="52">
        <v>21</v>
      </c>
      <c r="N225" s="50" t="s">
        <v>190</v>
      </c>
      <c r="O225" s="55">
        <v>0</v>
      </c>
      <c r="P225" s="52">
        <f>IF(D225="","",COUNTIF(V225:X225,"○"))</f>
        <v>3</v>
      </c>
      <c r="Q225" s="50" t="s">
        <v>190</v>
      </c>
      <c r="R225" s="53">
        <f>IF(D225="","",COUNTIF(V225:X225,"×"))</f>
        <v>0</v>
      </c>
      <c r="S225" s="128">
        <f>IF(U225="","",RANK(U225,U223:U226))</f>
        <v>1</v>
      </c>
      <c r="T225" s="129"/>
      <c r="U225" s="95">
        <f>IF(D225="","",P225*1000+(D225+G225+M225)*100+((D225+G225+M225)-(F225+I225+O225))*10)</f>
        <v>9630</v>
      </c>
      <c r="V225" s="96" t="str">
        <f>IF(D225="","",IF(D225&gt;F225,"○","×"))</f>
        <v>○</v>
      </c>
      <c r="W225" s="96" t="str">
        <f>IF(G225="","",IF(G225&gt;I225,"○","×"))</f>
        <v>○</v>
      </c>
      <c r="X225" s="96" t="str">
        <f>IF(M225="","",IF(M225&gt;O225,"○","×"))</f>
        <v>○</v>
      </c>
    </row>
    <row r="226" spans="2:24" s="10" customFormat="1" ht="34.5" customHeight="1">
      <c r="B226" s="93" t="s">
        <v>101</v>
      </c>
      <c r="C226" s="92" t="s">
        <v>221</v>
      </c>
      <c r="D226" s="52">
        <f>IF(O223="","",O223)</f>
        <v>0</v>
      </c>
      <c r="E226" s="50" t="s">
        <v>190</v>
      </c>
      <c r="F226" s="51">
        <f>IF(M223="","",M223)</f>
        <v>21</v>
      </c>
      <c r="G226" s="52">
        <f>IF(O224="","",O224)</f>
        <v>0</v>
      </c>
      <c r="H226" s="50" t="s">
        <v>190</v>
      </c>
      <c r="I226" s="51">
        <f>IF(M224="","",M224)</f>
        <v>21</v>
      </c>
      <c r="J226" s="52">
        <f>IF(O225="","",O225)</f>
        <v>0</v>
      </c>
      <c r="K226" s="50" t="s">
        <v>190</v>
      </c>
      <c r="L226" s="51">
        <f>IF(M225="","",M225)</f>
        <v>21</v>
      </c>
      <c r="M226" s="130"/>
      <c r="N226" s="131"/>
      <c r="O226" s="132"/>
      <c r="P226" s="52">
        <f>IF(J226="","",COUNTIF(V226:X226,"○"))</f>
        <v>0</v>
      </c>
      <c r="Q226" s="50" t="s">
        <v>190</v>
      </c>
      <c r="R226" s="53">
        <f>IF(J226="","",COUNTIF(V226:X226,"×"))</f>
        <v>3</v>
      </c>
      <c r="S226" s="128">
        <f>IF(U226="","",RANK(U226,U223:U226))</f>
        <v>4</v>
      </c>
      <c r="T226" s="129"/>
      <c r="U226" s="95">
        <f>IF(J226="","",P226*1000+(D226+G226+J226)*100+((D226+G226+J226)-(F226+I226+L226))*10)</f>
        <v>-630</v>
      </c>
      <c r="V226" s="96" t="str">
        <f>IF(D226="","",IF(D226&gt;F226,"○","×"))</f>
        <v>×</v>
      </c>
      <c r="W226" s="96" t="str">
        <f>IF(G226="","",IF(G226&gt;I226,"○","×"))</f>
        <v>×</v>
      </c>
      <c r="X226" s="96" t="str">
        <f>IF(J226="","",IF(J226&gt;L226,"○","×"))</f>
        <v>×</v>
      </c>
    </row>
    <row r="227" spans="16:24" ht="13.5">
      <c r="P227" s="58"/>
      <c r="Q227" s="58"/>
      <c r="R227" s="58"/>
      <c r="S227" s="58"/>
      <c r="T227" s="58"/>
      <c r="U227" s="100"/>
      <c r="V227" s="100"/>
      <c r="W227" s="100"/>
      <c r="X227" s="100"/>
    </row>
    <row r="228" spans="2:24" s="10" customFormat="1" ht="15" customHeight="1">
      <c r="B228" s="57" t="s">
        <v>196</v>
      </c>
      <c r="C228" s="49"/>
      <c r="D228" s="144" t="s">
        <v>228</v>
      </c>
      <c r="E228" s="145"/>
      <c r="F228" s="146"/>
      <c r="G228" s="144" t="s">
        <v>229</v>
      </c>
      <c r="H228" s="145"/>
      <c r="I228" s="146"/>
      <c r="J228" s="144" t="s">
        <v>230</v>
      </c>
      <c r="K228" s="145"/>
      <c r="L228" s="146"/>
      <c r="M228" s="144" t="s">
        <v>231</v>
      </c>
      <c r="N228" s="145"/>
      <c r="O228" s="146"/>
      <c r="P228" s="141" t="s">
        <v>24</v>
      </c>
      <c r="Q228" s="142"/>
      <c r="R228" s="143"/>
      <c r="S228" s="150" t="s">
        <v>25</v>
      </c>
      <c r="T228" s="151"/>
      <c r="U228" s="48"/>
      <c r="V228" s="48"/>
      <c r="W228" s="48"/>
      <c r="X228" s="48"/>
    </row>
    <row r="229" spans="2:24" s="10" customFormat="1" ht="34.5" customHeight="1">
      <c r="B229" s="61" t="s">
        <v>56</v>
      </c>
      <c r="C229" s="60" t="s">
        <v>224</v>
      </c>
      <c r="D229" s="130"/>
      <c r="E229" s="131"/>
      <c r="F229" s="132"/>
      <c r="G229" s="52">
        <v>15</v>
      </c>
      <c r="H229" s="50" t="s">
        <v>190</v>
      </c>
      <c r="I229" s="55">
        <v>21</v>
      </c>
      <c r="J229" s="52">
        <v>21</v>
      </c>
      <c r="K229" s="50" t="s">
        <v>190</v>
      </c>
      <c r="L229" s="51">
        <v>9</v>
      </c>
      <c r="M229" s="52">
        <v>21</v>
      </c>
      <c r="N229" s="50" t="s">
        <v>190</v>
      </c>
      <c r="O229" s="55">
        <v>8</v>
      </c>
      <c r="P229" s="52">
        <f>IF(G229="","",COUNTIF(V229:X229,"○"))</f>
        <v>2</v>
      </c>
      <c r="Q229" s="50" t="s">
        <v>190</v>
      </c>
      <c r="R229" s="53">
        <f>IF(G229="","",COUNTIF(V229:X229,"×"))</f>
        <v>1</v>
      </c>
      <c r="S229" s="152">
        <f>IF(U229="","",RANK(U229,U229:U232))</f>
        <v>2</v>
      </c>
      <c r="T229" s="153"/>
      <c r="U229" s="95">
        <f>IF(G229="","",P229*1000+(G229+J229+M229)*100+((G229+J229+M229)-(I229+L229+O229))*10)</f>
        <v>7890</v>
      </c>
      <c r="V229" s="96" t="str">
        <f>IF(G229="","",IF(G229&gt;I229,"○","×"))</f>
        <v>×</v>
      </c>
      <c r="W229" s="96" t="str">
        <f>IF(J229="","",IF(J229&gt;L229,"○","×"))</f>
        <v>○</v>
      </c>
      <c r="X229" s="96" t="str">
        <f>IF(M229="","",IF(M229&gt;O229,"○","×"))</f>
        <v>○</v>
      </c>
    </row>
    <row r="230" spans="2:24" s="10" customFormat="1" ht="34.5" customHeight="1">
      <c r="B230" s="61" t="s">
        <v>92</v>
      </c>
      <c r="C230" s="60" t="s">
        <v>225</v>
      </c>
      <c r="D230" s="52">
        <f>IF(I229="","",I229)</f>
        <v>21</v>
      </c>
      <c r="E230" s="50" t="s">
        <v>193</v>
      </c>
      <c r="F230" s="55">
        <f>IF(G229="","",G229)</f>
        <v>15</v>
      </c>
      <c r="G230" s="130"/>
      <c r="H230" s="131"/>
      <c r="I230" s="132"/>
      <c r="J230" s="52">
        <v>21</v>
      </c>
      <c r="K230" s="50" t="s">
        <v>193</v>
      </c>
      <c r="L230" s="51">
        <v>10</v>
      </c>
      <c r="M230" s="52">
        <v>21</v>
      </c>
      <c r="N230" s="50" t="s">
        <v>193</v>
      </c>
      <c r="O230" s="55">
        <v>5</v>
      </c>
      <c r="P230" s="52">
        <f>IF(D230="","",COUNTIF(V230:X230,"○"))</f>
        <v>3</v>
      </c>
      <c r="Q230" s="50" t="s">
        <v>193</v>
      </c>
      <c r="R230" s="53">
        <f>IF(D230="","",COUNTIF(V230:X230,"×"))</f>
        <v>0</v>
      </c>
      <c r="S230" s="133">
        <f>IF(U230="","",RANK(U230,U229:U232))</f>
        <v>1</v>
      </c>
      <c r="T230" s="134"/>
      <c r="U230" s="95">
        <f>IF(D230="","",P230*1000+(D230+J230+M230)*100+((D230+J230+M230)-(F230+L230+O230))*10)</f>
        <v>9630</v>
      </c>
      <c r="V230" s="96" t="str">
        <f>IF(D230="","",IF(D230&gt;F230,"○","×"))</f>
        <v>○</v>
      </c>
      <c r="W230" s="96" t="str">
        <f>IF(J230="","",IF(J230&gt;L230,"○","×"))</f>
        <v>○</v>
      </c>
      <c r="X230" s="96" t="str">
        <f>IF(M230="","",IF(M230&gt;O230,"○","×"))</f>
        <v>○</v>
      </c>
    </row>
    <row r="231" spans="2:24" s="10" customFormat="1" ht="34.5" customHeight="1">
      <c r="B231" s="61" t="s">
        <v>214</v>
      </c>
      <c r="C231" s="60" t="s">
        <v>226</v>
      </c>
      <c r="D231" s="52">
        <f>IF(L229="","",L229)</f>
        <v>9</v>
      </c>
      <c r="E231" s="50" t="s">
        <v>128</v>
      </c>
      <c r="F231" s="51">
        <f>IF(J229="","",J229)</f>
        <v>21</v>
      </c>
      <c r="G231" s="52">
        <f>IF(L230="","",L230)</f>
        <v>10</v>
      </c>
      <c r="H231" s="50" t="s">
        <v>128</v>
      </c>
      <c r="I231" s="51">
        <f>IF(J230="","",J230)</f>
        <v>21</v>
      </c>
      <c r="J231" s="130"/>
      <c r="K231" s="131"/>
      <c r="L231" s="131"/>
      <c r="M231" s="52">
        <v>21</v>
      </c>
      <c r="N231" s="50" t="s">
        <v>128</v>
      </c>
      <c r="O231" s="55">
        <v>12</v>
      </c>
      <c r="P231" s="52">
        <f>IF(D231="","",COUNTIF(V231:X231,"○"))</f>
        <v>1</v>
      </c>
      <c r="Q231" s="50" t="s">
        <v>128</v>
      </c>
      <c r="R231" s="53">
        <f>IF(D231="","",COUNTIF(V231:X231,"×"))</f>
        <v>2</v>
      </c>
      <c r="S231" s="133">
        <f>IF(U231="","",RANK(U231,U229:U232))</f>
        <v>3</v>
      </c>
      <c r="T231" s="134"/>
      <c r="U231" s="95">
        <f>IF(D231="","",P231*1000+(D231+G231+M231)*100+((D231+G231+M231)-(F231+I231+O231))*10)</f>
        <v>4860</v>
      </c>
      <c r="V231" s="96" t="str">
        <f>IF(D231="","",IF(D231&gt;F231,"○","×"))</f>
        <v>×</v>
      </c>
      <c r="W231" s="96" t="str">
        <f>IF(G231="","",IF(G231&gt;I231,"○","×"))</f>
        <v>×</v>
      </c>
      <c r="X231" s="96" t="str">
        <f>IF(M231="","",IF(M231&gt;O231,"○","×"))</f>
        <v>○</v>
      </c>
    </row>
    <row r="232" spans="2:24" s="10" customFormat="1" ht="34.5" customHeight="1">
      <c r="B232" s="61" t="s">
        <v>48</v>
      </c>
      <c r="C232" s="60" t="s">
        <v>227</v>
      </c>
      <c r="D232" s="52">
        <f>IF(O229="","",O229)</f>
        <v>8</v>
      </c>
      <c r="E232" s="50" t="s">
        <v>190</v>
      </c>
      <c r="F232" s="51">
        <f>IF(M229="","",M229)</f>
        <v>21</v>
      </c>
      <c r="G232" s="52">
        <f>IF(O230="","",O230)</f>
        <v>5</v>
      </c>
      <c r="H232" s="50" t="s">
        <v>190</v>
      </c>
      <c r="I232" s="51">
        <f>IF(M230="","",M230)</f>
        <v>21</v>
      </c>
      <c r="J232" s="52">
        <f>IF(O231="","",O231)</f>
        <v>12</v>
      </c>
      <c r="K232" s="50" t="s">
        <v>190</v>
      </c>
      <c r="L232" s="51">
        <f>IF(M231="","",M231)</f>
        <v>21</v>
      </c>
      <c r="M232" s="130"/>
      <c r="N232" s="131"/>
      <c r="O232" s="132"/>
      <c r="P232" s="52">
        <f>IF(J232="","",COUNTIF(V232:X232,"○"))</f>
        <v>0</v>
      </c>
      <c r="Q232" s="50" t="s">
        <v>190</v>
      </c>
      <c r="R232" s="53">
        <f>IF(J232="","",COUNTIF(V232:X232,"×"))</f>
        <v>3</v>
      </c>
      <c r="S232" s="133">
        <f>IF(U232="","",RANK(U232,U229:U232))</f>
        <v>4</v>
      </c>
      <c r="T232" s="134"/>
      <c r="U232" s="95">
        <f>IF(J232="","",P232*1000+(D232+G232+J232)*100+((D232+G232+J232)-(F232+I232+L232))*10)</f>
        <v>2120</v>
      </c>
      <c r="V232" s="96" t="str">
        <f>IF(D232="","",IF(D232&gt;F232,"○","×"))</f>
        <v>×</v>
      </c>
      <c r="W232" s="96" t="str">
        <f>IF(G232="","",IF(G232&gt;I232,"○","×"))</f>
        <v>×</v>
      </c>
      <c r="X232" s="96" t="str">
        <f>IF(J232="","",IF(J232&gt;L232,"○","×"))</f>
        <v>×</v>
      </c>
    </row>
    <row r="233" spans="16:24" s="10" customFormat="1" ht="13.5">
      <c r="P233" s="54"/>
      <c r="Q233" s="54"/>
      <c r="R233" s="54"/>
      <c r="S233" s="54"/>
      <c r="T233" s="54"/>
      <c r="U233" s="48"/>
      <c r="V233" s="48"/>
      <c r="W233" s="48"/>
      <c r="X233" s="48"/>
    </row>
    <row r="234" spans="2:24" s="10" customFormat="1" ht="15" customHeight="1">
      <c r="B234" s="57" t="s">
        <v>197</v>
      </c>
      <c r="C234" s="49"/>
      <c r="D234" s="144" t="s">
        <v>173</v>
      </c>
      <c r="E234" s="145"/>
      <c r="F234" s="146"/>
      <c r="G234" s="144" t="s">
        <v>235</v>
      </c>
      <c r="H234" s="145"/>
      <c r="I234" s="146"/>
      <c r="J234" s="144" t="s">
        <v>15</v>
      </c>
      <c r="K234" s="145"/>
      <c r="L234" s="146"/>
      <c r="M234" s="144" t="s">
        <v>236</v>
      </c>
      <c r="N234" s="145"/>
      <c r="O234" s="146"/>
      <c r="P234" s="141" t="s">
        <v>24</v>
      </c>
      <c r="Q234" s="142"/>
      <c r="R234" s="143"/>
      <c r="S234" s="128" t="s">
        <v>25</v>
      </c>
      <c r="T234" s="129"/>
      <c r="U234" s="48"/>
      <c r="V234" s="48"/>
      <c r="W234" s="48"/>
      <c r="X234" s="48"/>
    </row>
    <row r="235" spans="2:24" s="10" customFormat="1" ht="34.5" customHeight="1">
      <c r="B235" s="61" t="s">
        <v>47</v>
      </c>
      <c r="C235" s="60" t="s">
        <v>232</v>
      </c>
      <c r="D235" s="130"/>
      <c r="E235" s="131"/>
      <c r="F235" s="132"/>
      <c r="G235" s="52">
        <v>12</v>
      </c>
      <c r="H235" s="50" t="s">
        <v>191</v>
      </c>
      <c r="I235" s="55">
        <v>21</v>
      </c>
      <c r="J235" s="52">
        <v>0</v>
      </c>
      <c r="K235" s="50" t="s">
        <v>191</v>
      </c>
      <c r="L235" s="51">
        <v>21</v>
      </c>
      <c r="M235" s="52">
        <v>0</v>
      </c>
      <c r="N235" s="50" t="s">
        <v>191</v>
      </c>
      <c r="O235" s="55">
        <v>21</v>
      </c>
      <c r="P235" s="52">
        <f>IF(G235="","",COUNTIF(V235:X235,"○"))</f>
        <v>0</v>
      </c>
      <c r="Q235" s="50" t="s">
        <v>191</v>
      </c>
      <c r="R235" s="53">
        <f>IF(G235="","",COUNTIF(V235:X235,"×"))</f>
        <v>3</v>
      </c>
      <c r="S235" s="139">
        <f>IF(U235="","",RANK(U235,U235:U238))</f>
        <v>4</v>
      </c>
      <c r="T235" s="140"/>
      <c r="U235" s="95">
        <f>IF(G235="","",P235*1000+(G235+J235+M235)*100+((G235+J235+M235)-(I235+L235+O235))*10)</f>
        <v>690</v>
      </c>
      <c r="V235" s="96" t="str">
        <f>IF(G235="","",IF(G235&gt;I235,"○","×"))</f>
        <v>×</v>
      </c>
      <c r="W235" s="96" t="str">
        <f>IF(J235="","",IF(J235&gt;L235,"○","×"))</f>
        <v>×</v>
      </c>
      <c r="X235" s="96" t="str">
        <f>IF(M235="","",IF(M235&gt;O235,"○","×"))</f>
        <v>×</v>
      </c>
    </row>
    <row r="236" spans="2:24" s="10" customFormat="1" ht="34.5" customHeight="1">
      <c r="B236" s="61" t="s">
        <v>92</v>
      </c>
      <c r="C236" s="60" t="s">
        <v>233</v>
      </c>
      <c r="D236" s="52">
        <f>IF(I235="","",I235)</f>
        <v>21</v>
      </c>
      <c r="E236" s="50" t="s">
        <v>190</v>
      </c>
      <c r="F236" s="55">
        <f>IF(G235="","",G235)</f>
        <v>12</v>
      </c>
      <c r="G236" s="130"/>
      <c r="H236" s="131"/>
      <c r="I236" s="132"/>
      <c r="J236" s="52">
        <v>14</v>
      </c>
      <c r="K236" s="50" t="s">
        <v>190</v>
      </c>
      <c r="L236" s="51">
        <v>21</v>
      </c>
      <c r="M236" s="52">
        <v>9</v>
      </c>
      <c r="N236" s="50" t="s">
        <v>190</v>
      </c>
      <c r="O236" s="55">
        <v>21</v>
      </c>
      <c r="P236" s="52">
        <f>IF(D236="","",COUNTIF(V236:X236,"○"))</f>
        <v>1</v>
      </c>
      <c r="Q236" s="50" t="s">
        <v>190</v>
      </c>
      <c r="R236" s="53">
        <f>IF(D236="","",COUNTIF(V236:X236,"×"))</f>
        <v>2</v>
      </c>
      <c r="S236" s="133">
        <f>IF(U236="","",RANK(U236,U235:U238))</f>
        <v>3</v>
      </c>
      <c r="T236" s="134"/>
      <c r="U236" s="95">
        <f>IF(D236="","",P236*1000+(D236+J236+M236)*100+((D236+J236+M236)-(F236+L236+O236))*10)</f>
        <v>5300</v>
      </c>
      <c r="V236" s="96" t="str">
        <f>IF(D236="","",IF(D236&gt;F236,"○","×"))</f>
        <v>○</v>
      </c>
      <c r="W236" s="96" t="str">
        <f>IF(J236="","",IF(J236&gt;L236,"○","×"))</f>
        <v>×</v>
      </c>
      <c r="X236" s="96" t="str">
        <f>IF(M236="","",IF(M236&gt;O236,"○","×"))</f>
        <v>×</v>
      </c>
    </row>
    <row r="237" spans="2:24" s="10" customFormat="1" ht="34.5" customHeight="1">
      <c r="B237" s="61" t="s">
        <v>205</v>
      </c>
      <c r="C237" s="60" t="s">
        <v>307</v>
      </c>
      <c r="D237" s="52">
        <f>IF(L235="","",L235)</f>
        <v>21</v>
      </c>
      <c r="E237" s="50" t="s">
        <v>193</v>
      </c>
      <c r="F237" s="51">
        <f>IF(J235="","",J235)</f>
        <v>0</v>
      </c>
      <c r="G237" s="52">
        <f>IF(L236="","",L236)</f>
        <v>21</v>
      </c>
      <c r="H237" s="50" t="s">
        <v>193</v>
      </c>
      <c r="I237" s="51">
        <f>IF(J236="","",J236)</f>
        <v>14</v>
      </c>
      <c r="J237" s="130"/>
      <c r="K237" s="131"/>
      <c r="L237" s="131"/>
      <c r="M237" s="52">
        <v>13</v>
      </c>
      <c r="N237" s="50" t="s">
        <v>193</v>
      </c>
      <c r="O237" s="55">
        <v>21</v>
      </c>
      <c r="P237" s="52">
        <f>IF(D237="","",COUNTIF(V237:X237,"○"))</f>
        <v>2</v>
      </c>
      <c r="Q237" s="50" t="s">
        <v>193</v>
      </c>
      <c r="R237" s="53">
        <f>IF(D237="","",COUNTIF(V237:X237,"×"))</f>
        <v>1</v>
      </c>
      <c r="S237" s="133">
        <f>IF(U237="","",RANK(U237,U235:U238))</f>
        <v>2</v>
      </c>
      <c r="T237" s="134"/>
      <c r="U237" s="95">
        <f>IF(D237="","",P237*1000+(D237+G237+M237)*100+((D237+G237+M237)-(F237+I237+O237))*10)</f>
        <v>7700</v>
      </c>
      <c r="V237" s="96" t="str">
        <f>IF(D237="","",IF(D237&gt;F237,"○","×"))</f>
        <v>○</v>
      </c>
      <c r="W237" s="96" t="str">
        <f>IF(G237="","",IF(G237&gt;I237,"○","×"))</f>
        <v>○</v>
      </c>
      <c r="X237" s="96" t="str">
        <f>IF(M237="","",IF(M237&gt;O237,"○","×"))</f>
        <v>×</v>
      </c>
    </row>
    <row r="238" spans="2:24" s="10" customFormat="1" ht="34.5" customHeight="1">
      <c r="B238" s="61" t="s">
        <v>46</v>
      </c>
      <c r="C238" s="60" t="s">
        <v>234</v>
      </c>
      <c r="D238" s="52">
        <f>IF(O235="","",O235)</f>
        <v>21</v>
      </c>
      <c r="E238" s="50" t="s">
        <v>190</v>
      </c>
      <c r="F238" s="51">
        <f>IF(M235="","",M235)</f>
        <v>0</v>
      </c>
      <c r="G238" s="52">
        <f>IF(O236="","",O236)</f>
        <v>21</v>
      </c>
      <c r="H238" s="50" t="s">
        <v>190</v>
      </c>
      <c r="I238" s="51">
        <f>IF(M236="","",M236)</f>
        <v>9</v>
      </c>
      <c r="J238" s="52">
        <f>IF(O237="","",O237)</f>
        <v>21</v>
      </c>
      <c r="K238" s="50" t="s">
        <v>190</v>
      </c>
      <c r="L238" s="51">
        <f>IF(M237="","",M237)</f>
        <v>13</v>
      </c>
      <c r="M238" s="130"/>
      <c r="N238" s="131"/>
      <c r="O238" s="132"/>
      <c r="P238" s="52">
        <f>IF(J238="","",COUNTIF(V238:X238,"○"))</f>
        <v>3</v>
      </c>
      <c r="Q238" s="50" t="s">
        <v>190</v>
      </c>
      <c r="R238" s="53">
        <f>IF(J238="","",COUNTIF(V238:X238,"×"))</f>
        <v>0</v>
      </c>
      <c r="S238" s="133">
        <f>IF(U238="","",RANK(U238,U235:U238))</f>
        <v>1</v>
      </c>
      <c r="T238" s="134"/>
      <c r="U238" s="95">
        <f>IF(J238="","",P238*1000+(D238+G238+J238)*100+((D238+G238+J238)-(F238+I238+L238))*10)</f>
        <v>9710</v>
      </c>
      <c r="V238" s="96" t="str">
        <f>IF(D238="","",IF(D238&gt;F238,"○","×"))</f>
        <v>○</v>
      </c>
      <c r="W238" s="96" t="str">
        <f>IF(G238="","",IF(G238&gt;I238,"○","×"))</f>
        <v>○</v>
      </c>
      <c r="X238" s="96" t="str">
        <f>IF(J238="","",IF(J238&gt;L238,"○","×"))</f>
        <v>○</v>
      </c>
    </row>
    <row r="239" spans="2:24" s="10" customFormat="1" ht="13.5">
      <c r="B239" s="56"/>
      <c r="P239" s="54"/>
      <c r="Q239" s="54"/>
      <c r="R239" s="54"/>
      <c r="S239" s="54"/>
      <c r="T239" s="54"/>
      <c r="U239" s="48"/>
      <c r="V239" s="48"/>
      <c r="W239" s="48"/>
      <c r="X239" s="48"/>
    </row>
    <row r="240" spans="2:24" s="10" customFormat="1" ht="15" customHeight="1">
      <c r="B240" s="57" t="s">
        <v>198</v>
      </c>
      <c r="C240" s="49"/>
      <c r="D240" s="144" t="s">
        <v>240</v>
      </c>
      <c r="E240" s="145"/>
      <c r="F240" s="146"/>
      <c r="G240" s="144" t="s">
        <v>213</v>
      </c>
      <c r="H240" s="145"/>
      <c r="I240" s="146"/>
      <c r="J240" s="144" t="s">
        <v>241</v>
      </c>
      <c r="K240" s="145"/>
      <c r="L240" s="146"/>
      <c r="M240" s="144" t="s">
        <v>309</v>
      </c>
      <c r="N240" s="145"/>
      <c r="O240" s="146"/>
      <c r="P240" s="141" t="s">
        <v>24</v>
      </c>
      <c r="Q240" s="142"/>
      <c r="R240" s="143"/>
      <c r="S240" s="128" t="s">
        <v>25</v>
      </c>
      <c r="T240" s="129"/>
      <c r="U240" s="48"/>
      <c r="V240" s="48"/>
      <c r="W240" s="48"/>
      <c r="X240" s="48"/>
    </row>
    <row r="241" spans="2:24" s="10" customFormat="1" ht="34.5" customHeight="1">
      <c r="B241" s="61" t="s">
        <v>56</v>
      </c>
      <c r="C241" s="60" t="s">
        <v>237</v>
      </c>
      <c r="D241" s="130"/>
      <c r="E241" s="131"/>
      <c r="F241" s="132"/>
      <c r="G241" s="52">
        <v>21</v>
      </c>
      <c r="H241" s="50" t="s">
        <v>190</v>
      </c>
      <c r="I241" s="55">
        <v>17</v>
      </c>
      <c r="J241" s="52">
        <v>21</v>
      </c>
      <c r="K241" s="50" t="s">
        <v>190</v>
      </c>
      <c r="L241" s="51">
        <v>11</v>
      </c>
      <c r="M241" s="52">
        <v>14</v>
      </c>
      <c r="N241" s="50" t="s">
        <v>190</v>
      </c>
      <c r="O241" s="55">
        <v>21</v>
      </c>
      <c r="P241" s="52">
        <f>IF(G241="","",COUNTIF(V241:X241,"○"))</f>
        <v>2</v>
      </c>
      <c r="Q241" s="50" t="s">
        <v>190</v>
      </c>
      <c r="R241" s="53">
        <f>IF(G241="","",COUNTIF(V241:X241,"×"))</f>
        <v>1</v>
      </c>
      <c r="S241" s="137">
        <f>IF(U241="","",RANK(U241,U241:U244))</f>
        <v>2</v>
      </c>
      <c r="T241" s="138"/>
      <c r="U241" s="95">
        <f>IF(G241="","",P241*1000+(G241+J241+M241)*100+((G241+J241+M241)-(I241+L241+O241))*10)</f>
        <v>7670</v>
      </c>
      <c r="V241" s="96" t="str">
        <f>IF(G241="","",IF(G241&gt;I241,"○","×"))</f>
        <v>○</v>
      </c>
      <c r="W241" s="96" t="str">
        <f>IF(J241="","",IF(J241&gt;L241,"○","×"))</f>
        <v>○</v>
      </c>
      <c r="X241" s="96" t="str">
        <f>IF(M241="","",IF(M241&gt;O241,"○","×"))</f>
        <v>×</v>
      </c>
    </row>
    <row r="242" spans="2:24" s="10" customFormat="1" ht="34.5" customHeight="1">
      <c r="B242" s="61" t="s">
        <v>92</v>
      </c>
      <c r="C242" s="60" t="s">
        <v>238</v>
      </c>
      <c r="D242" s="52">
        <f>IF(I241="","",I241)</f>
        <v>17</v>
      </c>
      <c r="E242" s="50" t="s">
        <v>190</v>
      </c>
      <c r="F242" s="55">
        <f>IF(G241="","",G241)</f>
        <v>21</v>
      </c>
      <c r="G242" s="130"/>
      <c r="H242" s="131"/>
      <c r="I242" s="132"/>
      <c r="J242" s="52">
        <v>21</v>
      </c>
      <c r="K242" s="50" t="s">
        <v>190</v>
      </c>
      <c r="L242" s="51">
        <v>7</v>
      </c>
      <c r="M242" s="52">
        <v>12</v>
      </c>
      <c r="N242" s="50" t="s">
        <v>190</v>
      </c>
      <c r="O242" s="55">
        <v>21</v>
      </c>
      <c r="P242" s="52">
        <f>IF(D242="","",COUNTIF(V242:X242,"○"))</f>
        <v>1</v>
      </c>
      <c r="Q242" s="50" t="s">
        <v>190</v>
      </c>
      <c r="R242" s="53">
        <f>IF(D242="","",COUNTIF(V242:X242,"×"))</f>
        <v>2</v>
      </c>
      <c r="S242" s="128">
        <f>IF(U242="","",RANK(U242,U241:U244))</f>
        <v>3</v>
      </c>
      <c r="T242" s="129"/>
      <c r="U242" s="95">
        <f>IF(D242="","",P242*1000+(D242+J242+M242)*100+((D242+J242+M242)-(F242+L242+O242))*10)</f>
        <v>6010</v>
      </c>
      <c r="V242" s="96" t="str">
        <f>IF(D242="","",IF(D242&gt;F242,"○","×"))</f>
        <v>×</v>
      </c>
      <c r="W242" s="96" t="str">
        <f>IF(J242="","",IF(J242&gt;L242,"○","×"))</f>
        <v>○</v>
      </c>
      <c r="X242" s="96" t="str">
        <f>IF(M242="","",IF(M242&gt;O242,"○","×"))</f>
        <v>×</v>
      </c>
    </row>
    <row r="243" spans="2:24" s="10" customFormat="1" ht="34.5" customHeight="1">
      <c r="B243" s="61" t="s">
        <v>205</v>
      </c>
      <c r="C243" s="60" t="s">
        <v>239</v>
      </c>
      <c r="D243" s="52">
        <f>IF(L241="","",L241)</f>
        <v>11</v>
      </c>
      <c r="E243" s="50" t="s">
        <v>190</v>
      </c>
      <c r="F243" s="51">
        <f>IF(J241="","",J241)</f>
        <v>21</v>
      </c>
      <c r="G243" s="52">
        <f>IF(L242="","",L242)</f>
        <v>7</v>
      </c>
      <c r="H243" s="50" t="s">
        <v>190</v>
      </c>
      <c r="I243" s="51">
        <f>IF(J242="","",J242)</f>
        <v>21</v>
      </c>
      <c r="J243" s="130"/>
      <c r="K243" s="131"/>
      <c r="L243" s="131"/>
      <c r="M243" s="52">
        <v>11</v>
      </c>
      <c r="N243" s="50" t="s">
        <v>190</v>
      </c>
      <c r="O243" s="55">
        <v>21</v>
      </c>
      <c r="P243" s="52">
        <f>IF(D243="","",COUNTIF(V243:X243,"○"))</f>
        <v>0</v>
      </c>
      <c r="Q243" s="50" t="s">
        <v>190</v>
      </c>
      <c r="R243" s="53">
        <f>IF(D243="","",COUNTIF(V243:X243,"×"))</f>
        <v>3</v>
      </c>
      <c r="S243" s="128">
        <f>IF(U243="","",RANK(U243,U241:U244))</f>
        <v>4</v>
      </c>
      <c r="T243" s="129"/>
      <c r="U243" s="95">
        <f>IF(D243="","",P243*1000+(D243+G243+M243)*100+((D243+G243+M243)-(F243+I243+O243))*10)</f>
        <v>2560</v>
      </c>
      <c r="V243" s="96" t="str">
        <f>IF(D243="","",IF(D243&gt;F243,"○","×"))</f>
        <v>×</v>
      </c>
      <c r="W243" s="96" t="str">
        <f>IF(G243="","",IF(G243&gt;I243,"○","×"))</f>
        <v>×</v>
      </c>
      <c r="X243" s="96" t="str">
        <f>IF(M243="","",IF(M243&gt;O243,"○","×"))</f>
        <v>×</v>
      </c>
    </row>
    <row r="244" spans="2:24" s="10" customFormat="1" ht="34.5" customHeight="1">
      <c r="B244" s="66" t="s">
        <v>46</v>
      </c>
      <c r="C244" s="65" t="s">
        <v>304</v>
      </c>
      <c r="D244" s="52">
        <f>IF(O241="","",O241)</f>
        <v>21</v>
      </c>
      <c r="E244" s="50" t="s">
        <v>190</v>
      </c>
      <c r="F244" s="51">
        <f>IF(M241="","",M241)</f>
        <v>14</v>
      </c>
      <c r="G244" s="52">
        <f>IF(O242="","",O242)</f>
        <v>21</v>
      </c>
      <c r="H244" s="50" t="s">
        <v>190</v>
      </c>
      <c r="I244" s="51">
        <f>IF(M242="","",M242)</f>
        <v>12</v>
      </c>
      <c r="J244" s="52">
        <f>IF(O243="","",O243)</f>
        <v>21</v>
      </c>
      <c r="K244" s="50" t="s">
        <v>190</v>
      </c>
      <c r="L244" s="51">
        <f>IF(M243="","",M243)</f>
        <v>11</v>
      </c>
      <c r="M244" s="130"/>
      <c r="N244" s="131"/>
      <c r="O244" s="132"/>
      <c r="P244" s="52">
        <f>IF(J244="","",COUNTIF(V244:X244,"○"))</f>
        <v>3</v>
      </c>
      <c r="Q244" s="50" t="s">
        <v>190</v>
      </c>
      <c r="R244" s="53">
        <f>IF(J244="","",COUNTIF(V244:X244,"×"))</f>
        <v>0</v>
      </c>
      <c r="S244" s="128">
        <f>IF(U244="","",RANK(U244,U241:U244))</f>
        <v>1</v>
      </c>
      <c r="T244" s="129"/>
      <c r="U244" s="95">
        <f>IF(J244="","",P244*1000+(D244+G244+J244)*100+((D244+G244+J244)-(F244+I244+L244))*10)</f>
        <v>9560</v>
      </c>
      <c r="V244" s="96" t="str">
        <f>IF(D244="","",IF(D244&gt;F244,"○","×"))</f>
        <v>○</v>
      </c>
      <c r="W244" s="96" t="str">
        <f>IF(G244="","",IF(G244&gt;I244,"○","×"))</f>
        <v>○</v>
      </c>
      <c r="X244" s="96" t="str">
        <f>IF(J244="","",IF(J244&gt;L244,"○","×"))</f>
        <v>○</v>
      </c>
    </row>
    <row r="245" spans="16:24" ht="13.5">
      <c r="P245" s="58"/>
      <c r="Q245" s="58"/>
      <c r="R245" s="58"/>
      <c r="S245" s="6"/>
      <c r="U245" s="100"/>
      <c r="V245" s="100"/>
      <c r="W245" s="100"/>
      <c r="X245" s="100"/>
    </row>
    <row r="246" spans="2:24" s="10" customFormat="1" ht="15" customHeight="1">
      <c r="B246" s="57" t="s">
        <v>199</v>
      </c>
      <c r="C246" s="49"/>
      <c r="D246" s="144" t="s">
        <v>246</v>
      </c>
      <c r="E246" s="145"/>
      <c r="F246" s="146"/>
      <c r="G246" s="144" t="s">
        <v>247</v>
      </c>
      <c r="H246" s="145"/>
      <c r="I246" s="146"/>
      <c r="J246" s="144" t="s">
        <v>248</v>
      </c>
      <c r="K246" s="145"/>
      <c r="L246" s="146"/>
      <c r="M246" s="144" t="s">
        <v>249</v>
      </c>
      <c r="N246" s="145"/>
      <c r="O246" s="146"/>
      <c r="P246" s="141" t="s">
        <v>24</v>
      </c>
      <c r="Q246" s="142"/>
      <c r="R246" s="143"/>
      <c r="S246" s="128" t="s">
        <v>25</v>
      </c>
      <c r="T246" s="129"/>
      <c r="U246" s="48"/>
      <c r="V246" s="48"/>
      <c r="W246" s="48"/>
      <c r="X246" s="48"/>
    </row>
    <row r="247" spans="2:24" s="10" customFormat="1" ht="34.5" customHeight="1">
      <c r="B247" s="93" t="s">
        <v>56</v>
      </c>
      <c r="C247" s="94" t="s">
        <v>242</v>
      </c>
      <c r="D247" s="130"/>
      <c r="E247" s="131"/>
      <c r="F247" s="132"/>
      <c r="G247" s="52"/>
      <c r="H247" s="50" t="s">
        <v>190</v>
      </c>
      <c r="I247" s="55"/>
      <c r="J247" s="52"/>
      <c r="K247" s="50" t="s">
        <v>190</v>
      </c>
      <c r="L247" s="51"/>
      <c r="M247" s="52"/>
      <c r="N247" s="50" t="s">
        <v>190</v>
      </c>
      <c r="O247" s="55"/>
      <c r="P247" s="52">
        <f>IF(G247="","",COUNTIF(V247:X247,"○"))</f>
      </c>
      <c r="Q247" s="50" t="s">
        <v>190</v>
      </c>
      <c r="R247" s="53">
        <f>IF(G247="","",COUNTIF(V247:X247,"×"))</f>
      </c>
      <c r="S247" s="139">
        <f>IF(U247="","",RANK(U247,U247:U250))</f>
      </c>
      <c r="T247" s="140"/>
      <c r="U247" s="95">
        <f>IF(G247="","",P247*1000+(G247+J247+M247)*100+((G247+J247+M247)-(I247+L247+O247))*10)</f>
      </c>
      <c r="V247" s="96">
        <f>IF(G247="","",IF(G247&gt;I247,"○","×"))</f>
      </c>
      <c r="W247" s="96">
        <f>IF(J247="","",IF(J247&gt;L247,"○","×"))</f>
      </c>
      <c r="X247" s="96">
        <f>IF(M247="","",IF(M247&gt;O247,"○","×"))</f>
      </c>
    </row>
    <row r="248" spans="2:24" s="10" customFormat="1" ht="34.5" customHeight="1">
      <c r="B248" s="93" t="s">
        <v>47</v>
      </c>
      <c r="C248" s="94" t="s">
        <v>243</v>
      </c>
      <c r="D248" s="52">
        <f>IF(I247="","",I247)</f>
      </c>
      <c r="E248" s="50" t="s">
        <v>193</v>
      </c>
      <c r="F248" s="55">
        <f>IF(G247="","",G247)</f>
      </c>
      <c r="G248" s="130"/>
      <c r="H248" s="131"/>
      <c r="I248" s="132"/>
      <c r="J248" s="52"/>
      <c r="K248" s="50" t="s">
        <v>193</v>
      </c>
      <c r="L248" s="51"/>
      <c r="M248" s="52"/>
      <c r="N248" s="50" t="s">
        <v>193</v>
      </c>
      <c r="O248" s="55"/>
      <c r="P248" s="52">
        <f>IF(D248="","",COUNTIF(V248:X248,"○"))</f>
      </c>
      <c r="Q248" s="50" t="s">
        <v>193</v>
      </c>
      <c r="R248" s="53">
        <f>IF(D248="","",COUNTIF(V248:X248,"×"))</f>
      </c>
      <c r="S248" s="133">
        <f>IF(U248="","",RANK(U248,U247:U250))</f>
      </c>
      <c r="T248" s="134"/>
      <c r="U248" s="95">
        <f>IF(D248="","",P248*1000+(D248+J248+M248)*100+((D248+J248+M248)-(F248+L248+O248))*10)</f>
      </c>
      <c r="V248" s="96">
        <f>IF(D248="","",IF(D248&gt;F248,"○","×"))</f>
      </c>
      <c r="W248" s="96">
        <f>IF(J248="","",IF(J248&gt;L248,"○","×"))</f>
      </c>
      <c r="X248" s="96">
        <f>IF(M248="","",IF(M248&gt;O248,"○","×"))</f>
      </c>
    </row>
    <row r="249" spans="2:24" s="10" customFormat="1" ht="34.5" customHeight="1">
      <c r="B249" s="93" t="s">
        <v>92</v>
      </c>
      <c r="C249" s="94" t="s">
        <v>244</v>
      </c>
      <c r="D249" s="52">
        <f>IF(L247="","",L247)</f>
      </c>
      <c r="E249" s="50" t="s">
        <v>128</v>
      </c>
      <c r="F249" s="51">
        <f>IF(J247="","",J247)</f>
      </c>
      <c r="G249" s="52">
        <f>IF(L248="","",L248)</f>
      </c>
      <c r="H249" s="50" t="s">
        <v>128</v>
      </c>
      <c r="I249" s="51">
        <f>IF(J248="","",J248)</f>
      </c>
      <c r="J249" s="130"/>
      <c r="K249" s="131"/>
      <c r="L249" s="131"/>
      <c r="M249" s="52"/>
      <c r="N249" s="50" t="s">
        <v>128</v>
      </c>
      <c r="O249" s="55"/>
      <c r="P249" s="52">
        <f>IF(D249="","",COUNTIF(V249:X249,"○"))</f>
      </c>
      <c r="Q249" s="50" t="s">
        <v>128</v>
      </c>
      <c r="R249" s="53">
        <f>IF(D249="","",COUNTIF(V249:X249,"×"))</f>
      </c>
      <c r="S249" s="133">
        <f>IF(U249="","",RANK(U249,U247:U250))</f>
      </c>
      <c r="T249" s="134"/>
      <c r="U249" s="95">
        <f>IF(D249="","",P249*1000+(D249+G249+M249)*100+((D249+G249+M249)-(F249+I249+O249))*10)</f>
      </c>
      <c r="V249" s="96">
        <f>IF(D249="","",IF(D249&gt;F249,"○","×"))</f>
      </c>
      <c r="W249" s="96">
        <f>IF(G249="","",IF(G249&gt;I249,"○","×"))</f>
      </c>
      <c r="X249" s="96">
        <f>IF(M249="","",IF(M249&gt;O249,"○","×"))</f>
      </c>
    </row>
    <row r="250" spans="2:24" s="10" customFormat="1" ht="34.5" customHeight="1">
      <c r="B250" s="93" t="s">
        <v>48</v>
      </c>
      <c r="C250" s="94" t="s">
        <v>245</v>
      </c>
      <c r="D250" s="52">
        <f>IF(O247="","",O247)</f>
      </c>
      <c r="E250" s="50" t="s">
        <v>190</v>
      </c>
      <c r="F250" s="51">
        <f>IF(M247="","",M247)</f>
      </c>
      <c r="G250" s="52">
        <f>IF(O248="","",O248)</f>
      </c>
      <c r="H250" s="50" t="s">
        <v>190</v>
      </c>
      <c r="I250" s="51">
        <f>IF(M248="","",M248)</f>
      </c>
      <c r="J250" s="52">
        <f>IF(O249="","",O249)</f>
      </c>
      <c r="K250" s="50" t="s">
        <v>190</v>
      </c>
      <c r="L250" s="51">
        <f>IF(M249="","",M249)</f>
      </c>
      <c r="M250" s="130"/>
      <c r="N250" s="131"/>
      <c r="O250" s="132"/>
      <c r="P250" s="52">
        <f>IF(J250="","",COUNTIF(V250:X250,"○"))</f>
      </c>
      <c r="Q250" s="50" t="s">
        <v>190</v>
      </c>
      <c r="R250" s="53">
        <f>IF(J250="","",COUNTIF(V250:X250,"×"))</f>
      </c>
      <c r="S250" s="133">
        <f>IF(U250="","",RANK(U250,U247:U250))</f>
      </c>
      <c r="T250" s="134"/>
      <c r="U250" s="95">
        <f>IF(J250="","",P250*1000+(D250+G250+J250)*100+((D250+G250+J250)-(F250+I250+L250))*10)</f>
      </c>
      <c r="V250" s="96">
        <f>IF(D250="","",IF(D250&gt;F250,"○","×"))</f>
      </c>
      <c r="W250" s="96">
        <f>IF(G250="","",IF(G250&gt;I250,"○","×"))</f>
      </c>
      <c r="X250" s="96">
        <f>IF(J250="","",IF(J250&gt;L250,"○","×"))</f>
      </c>
    </row>
    <row r="251" spans="16:24" s="10" customFormat="1" ht="13.5">
      <c r="P251" s="54"/>
      <c r="Q251" s="54"/>
      <c r="R251" s="54"/>
      <c r="S251" s="54"/>
      <c r="T251" s="54"/>
      <c r="U251" s="48"/>
      <c r="V251" s="48"/>
      <c r="W251" s="48"/>
      <c r="X251" s="48"/>
    </row>
    <row r="252" spans="2:24" s="10" customFormat="1" ht="15" customHeight="1">
      <c r="B252" s="57" t="s">
        <v>200</v>
      </c>
      <c r="C252" s="49"/>
      <c r="D252" s="144" t="s">
        <v>12</v>
      </c>
      <c r="E252" s="145"/>
      <c r="F252" s="146"/>
      <c r="G252" s="144" t="s">
        <v>253</v>
      </c>
      <c r="H252" s="145"/>
      <c r="I252" s="146"/>
      <c r="J252" s="144" t="s">
        <v>254</v>
      </c>
      <c r="K252" s="145"/>
      <c r="L252" s="146"/>
      <c r="M252" s="144" t="s">
        <v>255</v>
      </c>
      <c r="N252" s="145"/>
      <c r="O252" s="146"/>
      <c r="P252" s="141" t="s">
        <v>24</v>
      </c>
      <c r="Q252" s="142"/>
      <c r="R252" s="143"/>
      <c r="S252" s="135" t="s">
        <v>25</v>
      </c>
      <c r="T252" s="136"/>
      <c r="U252" s="48"/>
      <c r="V252" s="48"/>
      <c r="W252" s="48"/>
      <c r="X252" s="48"/>
    </row>
    <row r="253" spans="2:24" s="10" customFormat="1" ht="34.5" customHeight="1">
      <c r="B253" s="91" t="s">
        <v>47</v>
      </c>
      <c r="C253" s="90" t="s">
        <v>243</v>
      </c>
      <c r="D253" s="130"/>
      <c r="E253" s="131"/>
      <c r="F253" s="132"/>
      <c r="G253" s="52">
        <v>21</v>
      </c>
      <c r="H253" s="50" t="s">
        <v>191</v>
      </c>
      <c r="I253" s="55">
        <v>11</v>
      </c>
      <c r="J253" s="52">
        <v>19</v>
      </c>
      <c r="K253" s="50" t="s">
        <v>191</v>
      </c>
      <c r="L253" s="51">
        <v>21</v>
      </c>
      <c r="M253" s="52">
        <v>9</v>
      </c>
      <c r="N253" s="50" t="s">
        <v>191</v>
      </c>
      <c r="O253" s="55">
        <v>21</v>
      </c>
      <c r="P253" s="52">
        <f>IF(G253="","",COUNTIF(V253:X253,"○"))</f>
        <v>1</v>
      </c>
      <c r="Q253" s="50" t="s">
        <v>191</v>
      </c>
      <c r="R253" s="53">
        <f>IF(G253="","",COUNTIF(V253:X253,"×"))</f>
        <v>2</v>
      </c>
      <c r="S253" s="139">
        <f>IF(U253="","",RANK(U253,U253:U256))</f>
        <v>3</v>
      </c>
      <c r="T253" s="140"/>
      <c r="U253" s="95">
        <f>IF(G253="","",P253*1000+(G253+J253+M253)*100+((G253+J253+M253)-(I253+L253+O253))*10)</f>
        <v>5860</v>
      </c>
      <c r="V253" s="96" t="str">
        <f>IF(G253="","",IF(G253&gt;I253,"○","×"))</f>
        <v>○</v>
      </c>
      <c r="W253" s="96" t="str">
        <f>IF(J253="","",IF(J253&gt;L253,"○","×"))</f>
        <v>×</v>
      </c>
      <c r="X253" s="96" t="str">
        <f>IF(M253="","",IF(M253&gt;O253,"○","×"))</f>
        <v>×</v>
      </c>
    </row>
    <row r="254" spans="2:24" s="10" customFormat="1" ht="34.5" customHeight="1">
      <c r="B254" s="61" t="s">
        <v>92</v>
      </c>
      <c r="C254" s="60" t="s">
        <v>250</v>
      </c>
      <c r="D254" s="52">
        <f>IF(I253="","",I253)</f>
        <v>11</v>
      </c>
      <c r="E254" s="50" t="s">
        <v>190</v>
      </c>
      <c r="F254" s="55">
        <f>IF(G253="","",G253)</f>
        <v>21</v>
      </c>
      <c r="G254" s="130"/>
      <c r="H254" s="131"/>
      <c r="I254" s="132"/>
      <c r="J254" s="52">
        <v>14</v>
      </c>
      <c r="K254" s="50" t="s">
        <v>190</v>
      </c>
      <c r="L254" s="51">
        <v>21</v>
      </c>
      <c r="M254" s="52">
        <v>5</v>
      </c>
      <c r="N254" s="50" t="s">
        <v>190</v>
      </c>
      <c r="O254" s="55">
        <v>21</v>
      </c>
      <c r="P254" s="52">
        <f>IF(D254="","",COUNTIF(V254:X254,"○"))</f>
        <v>0</v>
      </c>
      <c r="Q254" s="50" t="s">
        <v>190</v>
      </c>
      <c r="R254" s="53">
        <f>IF(D254="","",COUNTIF(V254:X254,"×"))</f>
        <v>3</v>
      </c>
      <c r="S254" s="128">
        <f>IF(U254="","",RANK(U254,U253:U256))</f>
        <v>4</v>
      </c>
      <c r="T254" s="129"/>
      <c r="U254" s="95">
        <f>IF(D254="","",P254*1000+(D254+J254+M254)*100+((D254+J254+M254)-(F254+L254+O254))*10)</f>
        <v>2670</v>
      </c>
      <c r="V254" s="96" t="str">
        <f>IF(D254="","",IF(D254&gt;F254,"○","×"))</f>
        <v>×</v>
      </c>
      <c r="W254" s="96" t="str">
        <f>IF(J254="","",IF(J254&gt;L254,"○","×"))</f>
        <v>×</v>
      </c>
      <c r="X254" s="96" t="str">
        <f>IF(M254="","",IF(M254&gt;O254,"○","×"))</f>
        <v>×</v>
      </c>
    </row>
    <row r="255" spans="2:24" s="10" customFormat="1" ht="34.5" customHeight="1">
      <c r="B255" s="61" t="s">
        <v>205</v>
      </c>
      <c r="C255" s="60" t="s">
        <v>251</v>
      </c>
      <c r="D255" s="52">
        <f>IF(L253="","",L253)</f>
        <v>21</v>
      </c>
      <c r="E255" s="50" t="s">
        <v>193</v>
      </c>
      <c r="F255" s="51">
        <f>IF(J253="","",J253)</f>
        <v>19</v>
      </c>
      <c r="G255" s="52">
        <f>IF(L254="","",L254)</f>
        <v>21</v>
      </c>
      <c r="H255" s="50" t="s">
        <v>193</v>
      </c>
      <c r="I255" s="51">
        <f>IF(J254="","",J254)</f>
        <v>14</v>
      </c>
      <c r="J255" s="130"/>
      <c r="K255" s="131"/>
      <c r="L255" s="131"/>
      <c r="M255" s="52">
        <v>5</v>
      </c>
      <c r="N255" s="50" t="s">
        <v>193</v>
      </c>
      <c r="O255" s="55">
        <v>21</v>
      </c>
      <c r="P255" s="52">
        <f>IF(D255="","",COUNTIF(V255:X255,"○"))</f>
        <v>2</v>
      </c>
      <c r="Q255" s="50" t="s">
        <v>193</v>
      </c>
      <c r="R255" s="53">
        <f>IF(D255="","",COUNTIF(V255:X255,"×"))</f>
        <v>1</v>
      </c>
      <c r="S255" s="128">
        <f>IF(U255="","",RANK(U255,U253:U256))</f>
        <v>2</v>
      </c>
      <c r="T255" s="129"/>
      <c r="U255" s="95">
        <f>IF(D255="","",P255*1000+(D255+G255+M255)*100+((D255+G255+M255)-(F255+I255+O255))*10)</f>
        <v>6630</v>
      </c>
      <c r="V255" s="96" t="str">
        <f>IF(D255="","",IF(D255&gt;F255,"○","×"))</f>
        <v>○</v>
      </c>
      <c r="W255" s="96" t="str">
        <f>IF(G255="","",IF(G255&gt;I255,"○","×"))</f>
        <v>○</v>
      </c>
      <c r="X255" s="96" t="str">
        <f>IF(M255="","",IF(M255&gt;O255,"○","×"))</f>
        <v>×</v>
      </c>
    </row>
    <row r="256" spans="2:24" s="10" customFormat="1" ht="34.5" customHeight="1">
      <c r="B256" s="61" t="s">
        <v>101</v>
      </c>
      <c r="C256" s="60" t="s">
        <v>252</v>
      </c>
      <c r="D256" s="52">
        <f>IF(O253="","",O253)</f>
        <v>21</v>
      </c>
      <c r="E256" s="50" t="s">
        <v>190</v>
      </c>
      <c r="F256" s="51">
        <f>IF(M253="","",M253)</f>
        <v>9</v>
      </c>
      <c r="G256" s="52">
        <f>IF(O254="","",O254)</f>
        <v>21</v>
      </c>
      <c r="H256" s="50" t="s">
        <v>190</v>
      </c>
      <c r="I256" s="51">
        <f>IF(M254="","",M254)</f>
        <v>5</v>
      </c>
      <c r="J256" s="52">
        <f>IF(O255="","",O255)</f>
        <v>21</v>
      </c>
      <c r="K256" s="50" t="s">
        <v>190</v>
      </c>
      <c r="L256" s="51">
        <f>IF(M255="","",M255)</f>
        <v>5</v>
      </c>
      <c r="M256" s="130"/>
      <c r="N256" s="131"/>
      <c r="O256" s="132"/>
      <c r="P256" s="52">
        <f>IF(J256="","",COUNTIF(V256:X256,"○"))</f>
        <v>3</v>
      </c>
      <c r="Q256" s="50" t="s">
        <v>190</v>
      </c>
      <c r="R256" s="53">
        <f>IF(J256="","",COUNTIF(V256:X256,"×"))</f>
        <v>0</v>
      </c>
      <c r="S256" s="128">
        <f>IF(U256="","",RANK(U256,U253:U256))</f>
        <v>1</v>
      </c>
      <c r="T256" s="129"/>
      <c r="U256" s="95">
        <f>IF(J256="","",P256*1000+(D256+G256+J256)*100+((D256+G256+J256)-(F256+I256+L256))*10)</f>
        <v>9740</v>
      </c>
      <c r="V256" s="96" t="str">
        <f>IF(D256="","",IF(D256&gt;F256,"○","×"))</f>
        <v>○</v>
      </c>
      <c r="W256" s="96" t="str">
        <f>IF(G256="","",IF(G256&gt;I256,"○","×"))</f>
        <v>○</v>
      </c>
      <c r="X256" s="96" t="str">
        <f>IF(J256="","",IF(J256&gt;L256,"○","×"))</f>
        <v>○</v>
      </c>
    </row>
    <row r="257" spans="2:24" s="10" customFormat="1" ht="13.5">
      <c r="B257" s="59"/>
      <c r="P257" s="54"/>
      <c r="Q257" s="54"/>
      <c r="R257" s="54"/>
      <c r="S257" s="54"/>
      <c r="T257" s="54"/>
      <c r="U257" s="48"/>
      <c r="V257" s="48"/>
      <c r="W257" s="48"/>
      <c r="X257" s="48"/>
    </row>
    <row r="258" spans="2:24" s="10" customFormat="1" ht="15" customHeight="1">
      <c r="B258" s="57" t="s">
        <v>201</v>
      </c>
      <c r="C258" s="49"/>
      <c r="D258" s="144" t="s">
        <v>259</v>
      </c>
      <c r="E258" s="145"/>
      <c r="F258" s="146"/>
      <c r="G258" s="144" t="s">
        <v>260</v>
      </c>
      <c r="H258" s="145"/>
      <c r="I258" s="146"/>
      <c r="J258" s="144" t="s">
        <v>261</v>
      </c>
      <c r="K258" s="145"/>
      <c r="L258" s="146"/>
      <c r="M258" s="144" t="s">
        <v>262</v>
      </c>
      <c r="N258" s="145"/>
      <c r="O258" s="146"/>
      <c r="P258" s="147" t="s">
        <v>24</v>
      </c>
      <c r="Q258" s="148"/>
      <c r="R258" s="149"/>
      <c r="S258" s="135" t="s">
        <v>25</v>
      </c>
      <c r="T258" s="136"/>
      <c r="U258" s="48"/>
      <c r="V258" s="48"/>
      <c r="W258" s="48"/>
      <c r="X258" s="48"/>
    </row>
    <row r="259" spans="2:24" s="10" customFormat="1" ht="34.5" customHeight="1">
      <c r="B259" s="61" t="s">
        <v>56</v>
      </c>
      <c r="C259" s="60" t="s">
        <v>256</v>
      </c>
      <c r="D259" s="130"/>
      <c r="E259" s="131"/>
      <c r="F259" s="132"/>
      <c r="G259" s="52">
        <v>7</v>
      </c>
      <c r="H259" s="50" t="s">
        <v>190</v>
      </c>
      <c r="I259" s="55">
        <v>21</v>
      </c>
      <c r="J259" s="52">
        <v>21</v>
      </c>
      <c r="K259" s="50" t="s">
        <v>190</v>
      </c>
      <c r="L259" s="51">
        <v>0</v>
      </c>
      <c r="M259" s="52">
        <v>17</v>
      </c>
      <c r="N259" s="50" t="s">
        <v>190</v>
      </c>
      <c r="O259" s="55">
        <v>21</v>
      </c>
      <c r="P259" s="52">
        <f>IF(G259="","",COUNTIF(V259:X259,"○"))</f>
        <v>1</v>
      </c>
      <c r="Q259" s="50" t="s">
        <v>190</v>
      </c>
      <c r="R259" s="53">
        <f>IF(G259="","",COUNTIF(V259:X259,"×"))</f>
        <v>2</v>
      </c>
      <c r="S259" s="137">
        <f>IF(U259="","",RANK(U259,U259:U262))</f>
        <v>3</v>
      </c>
      <c r="T259" s="138"/>
      <c r="U259" s="95">
        <f>IF(G259="","",P259*1000+(G259+J259+M259)*100+((G259+J259+M259)-(I259+L259+O259))*10)</f>
        <v>5530</v>
      </c>
      <c r="V259" s="96" t="str">
        <f>IF(G259="","",IF(G259&gt;I259,"○","×"))</f>
        <v>×</v>
      </c>
      <c r="W259" s="96" t="str">
        <f>IF(J259="","",IF(J259&gt;L259,"○","×"))</f>
        <v>○</v>
      </c>
      <c r="X259" s="96" t="str">
        <f>IF(M259="","",IF(M259&gt;O259,"○","×"))</f>
        <v>×</v>
      </c>
    </row>
    <row r="260" spans="2:24" s="10" customFormat="1" ht="34.5" customHeight="1">
      <c r="B260" s="61" t="s">
        <v>92</v>
      </c>
      <c r="C260" s="60" t="s">
        <v>257</v>
      </c>
      <c r="D260" s="52">
        <f>IF(I259="","",I259)</f>
        <v>21</v>
      </c>
      <c r="E260" s="50" t="s">
        <v>190</v>
      </c>
      <c r="F260" s="55">
        <f>IF(G259="","",G259)</f>
        <v>7</v>
      </c>
      <c r="G260" s="130"/>
      <c r="H260" s="131"/>
      <c r="I260" s="132"/>
      <c r="J260" s="52">
        <v>21</v>
      </c>
      <c r="K260" s="50" t="s">
        <v>190</v>
      </c>
      <c r="L260" s="51">
        <v>0</v>
      </c>
      <c r="M260" s="52">
        <v>16</v>
      </c>
      <c r="N260" s="50" t="s">
        <v>190</v>
      </c>
      <c r="O260" s="55">
        <v>21</v>
      </c>
      <c r="P260" s="52">
        <f>IF(D260="","",COUNTIF(V260:X260,"○"))</f>
        <v>2</v>
      </c>
      <c r="Q260" s="50" t="s">
        <v>190</v>
      </c>
      <c r="R260" s="53">
        <f>IF(D260="","",COUNTIF(V260:X260,"×"))</f>
        <v>1</v>
      </c>
      <c r="S260" s="128">
        <f>IF(U260="","",RANK(U260,U259:U262))</f>
        <v>2</v>
      </c>
      <c r="T260" s="129"/>
      <c r="U260" s="95">
        <f>IF(D260="","",P260*1000+(D260+J260+M260)*100+((D260+J260+M260)-(F260+L260+O260))*10)</f>
        <v>8100</v>
      </c>
      <c r="V260" s="96" t="str">
        <f>IF(D260="","",IF(D260&gt;F260,"○","×"))</f>
        <v>○</v>
      </c>
      <c r="W260" s="96" t="str">
        <f>IF(J260="","",IF(J260&gt;L260,"○","×"))</f>
        <v>○</v>
      </c>
      <c r="X260" s="96" t="str">
        <f>IF(M260="","",IF(M260&gt;O260,"○","×"))</f>
        <v>×</v>
      </c>
    </row>
    <row r="261" spans="2:24" s="10" customFormat="1" ht="34.5" customHeight="1">
      <c r="B261" s="93" t="s">
        <v>214</v>
      </c>
      <c r="C261" s="92" t="s">
        <v>345</v>
      </c>
      <c r="D261" s="52">
        <f>IF(L259="","",L259)</f>
        <v>0</v>
      </c>
      <c r="E261" s="50" t="s">
        <v>190</v>
      </c>
      <c r="F261" s="51">
        <f>IF(J259="","",J259)</f>
        <v>21</v>
      </c>
      <c r="G261" s="52">
        <f>IF(L260="","",L260)</f>
        <v>0</v>
      </c>
      <c r="H261" s="50" t="s">
        <v>190</v>
      </c>
      <c r="I261" s="51">
        <f>IF(J260="","",J260)</f>
        <v>21</v>
      </c>
      <c r="J261" s="130"/>
      <c r="K261" s="131"/>
      <c r="L261" s="131"/>
      <c r="M261" s="52">
        <v>0</v>
      </c>
      <c r="N261" s="50" t="s">
        <v>190</v>
      </c>
      <c r="O261" s="55">
        <v>21</v>
      </c>
      <c r="P261" s="52">
        <f>IF(D261="","",COUNTIF(V261:X261,"○"))</f>
        <v>0</v>
      </c>
      <c r="Q261" s="50" t="s">
        <v>190</v>
      </c>
      <c r="R261" s="53">
        <f>IF(D261="","",COUNTIF(V261:X261,"×"))</f>
        <v>3</v>
      </c>
      <c r="S261" s="128">
        <f>IF(U261="","",RANK(U261,U259:U262))</f>
        <v>4</v>
      </c>
      <c r="T261" s="129"/>
      <c r="U261" s="95">
        <f>IF(D261="","",P261*1000+(D261+G261+M261)*100+((D261+G261+M261)-(F261+I261+O261))*10)</f>
        <v>-630</v>
      </c>
      <c r="V261" s="96" t="str">
        <f>IF(D261="","",IF(D261&gt;F261,"○","×"))</f>
        <v>×</v>
      </c>
      <c r="W261" s="96" t="str">
        <f>IF(G261="","",IF(G261&gt;I261,"○","×"))</f>
        <v>×</v>
      </c>
      <c r="X261" s="96" t="str">
        <f>IF(M261="","",IF(M261&gt;O261,"○","×"))</f>
        <v>×</v>
      </c>
    </row>
    <row r="262" spans="2:24" s="10" customFormat="1" ht="34.5" customHeight="1">
      <c r="B262" s="61" t="s">
        <v>48</v>
      </c>
      <c r="C262" s="60" t="s">
        <v>258</v>
      </c>
      <c r="D262" s="52">
        <f>IF(O259="","",O259)</f>
        <v>21</v>
      </c>
      <c r="E262" s="50" t="s">
        <v>190</v>
      </c>
      <c r="F262" s="51">
        <f>IF(M259="","",M259)</f>
        <v>17</v>
      </c>
      <c r="G262" s="52">
        <f>IF(O260="","",O260)</f>
        <v>21</v>
      </c>
      <c r="H262" s="50" t="s">
        <v>190</v>
      </c>
      <c r="I262" s="51">
        <f>IF(M260="","",M260)</f>
        <v>16</v>
      </c>
      <c r="J262" s="52">
        <f>IF(O261="","",O261)</f>
        <v>21</v>
      </c>
      <c r="K262" s="50" t="s">
        <v>190</v>
      </c>
      <c r="L262" s="51">
        <f>IF(M261="","",M261)</f>
        <v>0</v>
      </c>
      <c r="M262" s="130"/>
      <c r="N262" s="131"/>
      <c r="O262" s="132"/>
      <c r="P262" s="52">
        <f>IF(J262="","",COUNTIF(V262:X262,"○"))</f>
        <v>3</v>
      </c>
      <c r="Q262" s="50" t="s">
        <v>190</v>
      </c>
      <c r="R262" s="53">
        <f>IF(J262="","",COUNTIF(V262:X262,"×"))</f>
        <v>0</v>
      </c>
      <c r="S262" s="128">
        <f>IF(U262="","",RANK(U262,U259:U262))</f>
        <v>1</v>
      </c>
      <c r="T262" s="129"/>
      <c r="U262" s="95">
        <f>IF(J262="","",P262*1000+(D262+G262+J262)*100+((D262+G262+J262)-(F262+I262+L262))*10)</f>
        <v>9600</v>
      </c>
      <c r="V262" s="96" t="str">
        <f>IF(D262="","",IF(D262&gt;F262,"○","×"))</f>
        <v>○</v>
      </c>
      <c r="W262" s="96" t="str">
        <f>IF(G262="","",IF(G262&gt;I262,"○","×"))</f>
        <v>○</v>
      </c>
      <c r="X262" s="96" t="str">
        <f>IF(J262="","",IF(J262&gt;L262,"○","×"))</f>
        <v>○</v>
      </c>
    </row>
    <row r="263" spans="16:24" ht="13.5">
      <c r="P263" s="58"/>
      <c r="Q263" s="58"/>
      <c r="R263" s="58"/>
      <c r="S263" s="6"/>
      <c r="U263" s="100"/>
      <c r="V263" s="100"/>
      <c r="W263" s="100"/>
      <c r="X263" s="100"/>
    </row>
    <row r="264" spans="2:24" s="10" customFormat="1" ht="15" customHeight="1">
      <c r="B264" s="57" t="s">
        <v>202</v>
      </c>
      <c r="C264" s="49"/>
      <c r="D264" s="144" t="s">
        <v>99</v>
      </c>
      <c r="E264" s="145"/>
      <c r="F264" s="146"/>
      <c r="G264" s="144" t="s">
        <v>267</v>
      </c>
      <c r="H264" s="145"/>
      <c r="I264" s="146"/>
      <c r="J264" s="144" t="s">
        <v>241</v>
      </c>
      <c r="K264" s="145"/>
      <c r="L264" s="146"/>
      <c r="M264" s="144" t="s">
        <v>310</v>
      </c>
      <c r="N264" s="145"/>
      <c r="O264" s="146"/>
      <c r="P264" s="147" t="s">
        <v>24</v>
      </c>
      <c r="Q264" s="148"/>
      <c r="R264" s="149"/>
      <c r="S264" s="135" t="s">
        <v>25</v>
      </c>
      <c r="T264" s="136"/>
      <c r="U264" s="48"/>
      <c r="V264" s="48"/>
      <c r="W264" s="48"/>
      <c r="X264" s="48"/>
    </row>
    <row r="265" spans="2:24" s="10" customFormat="1" ht="34.5" customHeight="1">
      <c r="B265" s="61" t="s">
        <v>57</v>
      </c>
      <c r="C265" s="60" t="s">
        <v>264</v>
      </c>
      <c r="D265" s="130"/>
      <c r="E265" s="131"/>
      <c r="F265" s="132"/>
      <c r="G265" s="52">
        <v>21</v>
      </c>
      <c r="H265" s="50" t="s">
        <v>190</v>
      </c>
      <c r="I265" s="55">
        <v>13</v>
      </c>
      <c r="J265" s="52">
        <v>13</v>
      </c>
      <c r="K265" s="50" t="s">
        <v>190</v>
      </c>
      <c r="L265" s="51">
        <v>21</v>
      </c>
      <c r="M265" s="52">
        <v>21</v>
      </c>
      <c r="N265" s="50" t="s">
        <v>190</v>
      </c>
      <c r="O265" s="55">
        <v>11</v>
      </c>
      <c r="P265" s="52">
        <f>IF(G265="","",COUNTIF(V265:X265,"○"))</f>
        <v>2</v>
      </c>
      <c r="Q265" s="50" t="s">
        <v>190</v>
      </c>
      <c r="R265" s="53">
        <f>IF(G265="","",COUNTIF(V265:X265,"×"))</f>
        <v>1</v>
      </c>
      <c r="S265" s="139">
        <f>IF(U265="","",RANK(U265,U265:U268))</f>
        <v>2</v>
      </c>
      <c r="T265" s="140"/>
      <c r="U265" s="95">
        <f>IF(G265="","",P265*1000+(G265+J265+M265)*100+((G265+J265+M265)-(I265+L265+O265))*10)</f>
        <v>7600</v>
      </c>
      <c r="V265" s="96" t="str">
        <f>IF(G265="","",IF(G265&gt;I265,"○","×"))</f>
        <v>○</v>
      </c>
      <c r="W265" s="96" t="str">
        <f>IF(J265="","",IF(J265&gt;L265,"○","×"))</f>
        <v>×</v>
      </c>
      <c r="X265" s="96" t="str">
        <f>IF(M265="","",IF(M265&gt;O265,"○","×"))</f>
        <v>○</v>
      </c>
    </row>
    <row r="266" spans="2:24" s="10" customFormat="1" ht="34.5" customHeight="1">
      <c r="B266" s="61" t="s">
        <v>47</v>
      </c>
      <c r="C266" s="60" t="s">
        <v>265</v>
      </c>
      <c r="D266" s="52">
        <f>IF(I265="","",I265)</f>
        <v>13</v>
      </c>
      <c r="E266" s="50" t="s">
        <v>193</v>
      </c>
      <c r="F266" s="55">
        <f>IF(G265="","",G265)</f>
        <v>21</v>
      </c>
      <c r="G266" s="130"/>
      <c r="H266" s="131"/>
      <c r="I266" s="132"/>
      <c r="J266" s="52">
        <v>21</v>
      </c>
      <c r="K266" s="50" t="s">
        <v>193</v>
      </c>
      <c r="L266" s="51">
        <v>17</v>
      </c>
      <c r="M266" s="52">
        <v>21</v>
      </c>
      <c r="N266" s="50" t="s">
        <v>193</v>
      </c>
      <c r="O266" s="55">
        <v>11</v>
      </c>
      <c r="P266" s="52">
        <f>IF(D266="","",COUNTIF(V266:X266,"○"))</f>
        <v>2</v>
      </c>
      <c r="Q266" s="50" t="s">
        <v>193</v>
      </c>
      <c r="R266" s="53">
        <f>IF(D266="","",COUNTIF(V266:X266,"×"))</f>
        <v>1</v>
      </c>
      <c r="S266" s="133">
        <f>IF(U266="","",RANK(U266,U265:U268))</f>
        <v>3</v>
      </c>
      <c r="T266" s="134"/>
      <c r="U266" s="95">
        <f>IF(D266="","",P266*1000+(D266+J266+M266)*100+((D266+J266+M266)-(F266+L266+O266))*10)</f>
        <v>7560</v>
      </c>
      <c r="V266" s="96" t="str">
        <f>IF(D266="","",IF(D266&gt;F266,"○","×"))</f>
        <v>×</v>
      </c>
      <c r="W266" s="96" t="str">
        <f>IF(J266="","",IF(J266&gt;L266,"○","×"))</f>
        <v>○</v>
      </c>
      <c r="X266" s="96" t="str">
        <f>IF(M266="","",IF(M266&gt;O266,"○","×"))</f>
        <v>○</v>
      </c>
    </row>
    <row r="267" spans="2:24" s="10" customFormat="1" ht="34.5" customHeight="1">
      <c r="B267" s="61" t="s">
        <v>263</v>
      </c>
      <c r="C267" s="60" t="s">
        <v>266</v>
      </c>
      <c r="D267" s="52">
        <f>IF(L265="","",L265)</f>
        <v>21</v>
      </c>
      <c r="E267" s="50" t="s">
        <v>128</v>
      </c>
      <c r="F267" s="51">
        <f>IF(J265="","",J265)</f>
        <v>13</v>
      </c>
      <c r="G267" s="52">
        <f>IF(L266="","",L266)</f>
        <v>17</v>
      </c>
      <c r="H267" s="50" t="s">
        <v>128</v>
      </c>
      <c r="I267" s="51">
        <f>IF(J266="","",J266)</f>
        <v>21</v>
      </c>
      <c r="J267" s="130"/>
      <c r="K267" s="131"/>
      <c r="L267" s="131"/>
      <c r="M267" s="52">
        <v>21</v>
      </c>
      <c r="N267" s="50" t="s">
        <v>128</v>
      </c>
      <c r="O267" s="55">
        <v>9</v>
      </c>
      <c r="P267" s="52">
        <f>IF(D267="","",COUNTIF(V267:X267,"○"))</f>
        <v>2</v>
      </c>
      <c r="Q267" s="50" t="s">
        <v>128</v>
      </c>
      <c r="R267" s="53">
        <f>IF(D267="","",COUNTIF(V267:X267,"×"))</f>
        <v>1</v>
      </c>
      <c r="S267" s="133">
        <f>IF(U267="","",RANK(U267,U265:U268))</f>
        <v>1</v>
      </c>
      <c r="T267" s="134"/>
      <c r="U267" s="95">
        <f>IF(D267="","",P267*1000+(D267+G267+M267)*100+((D267+G267+M267)-(F267+I267+O267))*10)</f>
        <v>8060</v>
      </c>
      <c r="V267" s="96" t="str">
        <f>IF(D267="","",IF(D267&gt;F267,"○","×"))</f>
        <v>○</v>
      </c>
      <c r="W267" s="96" t="str">
        <f>IF(G267="","",IF(G267&gt;I267,"○","×"))</f>
        <v>×</v>
      </c>
      <c r="X267" s="96" t="str">
        <f>IF(M267="","",IF(M267&gt;O267,"○","×"))</f>
        <v>○</v>
      </c>
    </row>
    <row r="268" spans="2:24" s="10" customFormat="1" ht="34.5" customHeight="1">
      <c r="B268" s="61" t="s">
        <v>48</v>
      </c>
      <c r="C268" s="90" t="s">
        <v>305</v>
      </c>
      <c r="D268" s="52">
        <f>IF(O265="","",O265)</f>
        <v>11</v>
      </c>
      <c r="E268" s="50" t="s">
        <v>190</v>
      </c>
      <c r="F268" s="51">
        <f>IF(M265="","",M265)</f>
        <v>21</v>
      </c>
      <c r="G268" s="52">
        <f>IF(O266="","",O266)</f>
        <v>11</v>
      </c>
      <c r="H268" s="50" t="s">
        <v>190</v>
      </c>
      <c r="I268" s="51">
        <f>IF(M266="","",M266)</f>
        <v>21</v>
      </c>
      <c r="J268" s="52">
        <f>IF(O267="","",O267)</f>
        <v>9</v>
      </c>
      <c r="K268" s="50" t="s">
        <v>190</v>
      </c>
      <c r="L268" s="51">
        <f>IF(M267="","",M267)</f>
        <v>21</v>
      </c>
      <c r="M268" s="130"/>
      <c r="N268" s="131"/>
      <c r="O268" s="132"/>
      <c r="P268" s="52">
        <f>IF(J268="","",COUNTIF(V268:X268,"○"))</f>
        <v>0</v>
      </c>
      <c r="Q268" s="50" t="s">
        <v>190</v>
      </c>
      <c r="R268" s="53">
        <f>IF(J268="","",COUNTIF(V268:X268,"×"))</f>
        <v>3</v>
      </c>
      <c r="S268" s="133">
        <f>IF(U268="","",RANK(U268,U265:U268))</f>
        <v>4</v>
      </c>
      <c r="T268" s="134"/>
      <c r="U268" s="95">
        <f>IF(J268="","",P268*1000+(D268+G268+J268)*100+((D268+G268+J268)-(F268+I268+L268))*10)</f>
        <v>2780</v>
      </c>
      <c r="V268" s="96" t="str">
        <f>IF(D268="","",IF(D268&gt;F268,"○","×"))</f>
        <v>×</v>
      </c>
      <c r="W268" s="96" t="str">
        <f>IF(G268="","",IF(G268&gt;I268,"○","×"))</f>
        <v>×</v>
      </c>
      <c r="X268" s="96" t="str">
        <f>IF(J268="","",IF(J268&gt;L268,"○","×"))</f>
        <v>×</v>
      </c>
    </row>
    <row r="269" spans="16:24" s="10" customFormat="1" ht="13.5">
      <c r="P269" s="54"/>
      <c r="Q269" s="54"/>
      <c r="R269" s="54"/>
      <c r="S269" s="54"/>
      <c r="T269" s="54"/>
      <c r="U269" s="48"/>
      <c r="V269" s="48"/>
      <c r="W269" s="48"/>
      <c r="X269" s="48"/>
    </row>
    <row r="270" spans="2:24" s="10" customFormat="1" ht="15" customHeight="1">
      <c r="B270" s="57" t="s">
        <v>203</v>
      </c>
      <c r="C270" s="49"/>
      <c r="D270" s="144" t="s">
        <v>301</v>
      </c>
      <c r="E270" s="145"/>
      <c r="F270" s="146"/>
      <c r="G270" s="144" t="s">
        <v>269</v>
      </c>
      <c r="H270" s="145"/>
      <c r="I270" s="146"/>
      <c r="J270" s="144" t="s">
        <v>10</v>
      </c>
      <c r="K270" s="145"/>
      <c r="L270" s="146"/>
      <c r="M270" s="144" t="s">
        <v>303</v>
      </c>
      <c r="N270" s="145"/>
      <c r="O270" s="146"/>
      <c r="P270" s="147" t="s">
        <v>24</v>
      </c>
      <c r="Q270" s="148"/>
      <c r="R270" s="149"/>
      <c r="S270" s="135" t="s">
        <v>25</v>
      </c>
      <c r="T270" s="136"/>
      <c r="U270" s="48"/>
      <c r="V270" s="48"/>
      <c r="W270" s="48"/>
      <c r="X270" s="48"/>
    </row>
    <row r="271" spans="2:24" s="10" customFormat="1" ht="34.5" customHeight="1">
      <c r="B271" s="91" t="s">
        <v>47</v>
      </c>
      <c r="C271" s="90" t="s">
        <v>300</v>
      </c>
      <c r="D271" s="130"/>
      <c r="E271" s="131"/>
      <c r="F271" s="132"/>
      <c r="G271" s="52">
        <v>21</v>
      </c>
      <c r="H271" s="50" t="s">
        <v>191</v>
      </c>
      <c r="I271" s="55">
        <v>16</v>
      </c>
      <c r="J271" s="52">
        <v>18</v>
      </c>
      <c r="K271" s="50" t="s">
        <v>191</v>
      </c>
      <c r="L271" s="51">
        <v>21</v>
      </c>
      <c r="M271" s="52">
        <v>14</v>
      </c>
      <c r="N271" s="50" t="s">
        <v>191</v>
      </c>
      <c r="O271" s="55">
        <v>21</v>
      </c>
      <c r="P271" s="52">
        <f>IF(G271="","",COUNTIF(V271:X271,"○"))</f>
        <v>1</v>
      </c>
      <c r="Q271" s="50" t="s">
        <v>191</v>
      </c>
      <c r="R271" s="53">
        <f>IF(G271="","",COUNTIF(V271:X271,"×"))</f>
        <v>2</v>
      </c>
      <c r="S271" s="139">
        <f>IF(U271="","",RANK(U271,U271:U274))</f>
        <v>3</v>
      </c>
      <c r="T271" s="140"/>
      <c r="U271" s="95">
        <f>IF(G271="","",P271*1000+(G271+J271+M271)*100+((G271+J271+M271)-(I271+L271+O271))*10)</f>
        <v>6250</v>
      </c>
      <c r="V271" s="96" t="str">
        <f>IF(G271="","",IF(G271&gt;I271,"○","×"))</f>
        <v>○</v>
      </c>
      <c r="W271" s="96" t="str">
        <f>IF(J271="","",IF(J271&gt;L271,"○","×"))</f>
        <v>×</v>
      </c>
      <c r="X271" s="96" t="str">
        <f>IF(M271="","",IF(M271&gt;O271,"○","×"))</f>
        <v>×</v>
      </c>
    </row>
    <row r="272" spans="2:24" s="10" customFormat="1" ht="34.5" customHeight="1">
      <c r="B272" s="61" t="s">
        <v>92</v>
      </c>
      <c r="C272" s="60" t="s">
        <v>268</v>
      </c>
      <c r="D272" s="52">
        <f>IF(I271="","",I271)</f>
        <v>16</v>
      </c>
      <c r="E272" s="50" t="s">
        <v>190</v>
      </c>
      <c r="F272" s="55">
        <f>IF(G271="","",G271)</f>
        <v>21</v>
      </c>
      <c r="G272" s="130"/>
      <c r="H272" s="131"/>
      <c r="I272" s="132"/>
      <c r="J272" s="52">
        <v>14</v>
      </c>
      <c r="K272" s="50" t="s">
        <v>190</v>
      </c>
      <c r="L272" s="51">
        <v>21</v>
      </c>
      <c r="M272" s="52">
        <v>21</v>
      </c>
      <c r="N272" s="50" t="s">
        <v>190</v>
      </c>
      <c r="O272" s="55">
        <v>23</v>
      </c>
      <c r="P272" s="52">
        <f>IF(D272="","",COUNTIF(V272:X272,"○"))</f>
        <v>0</v>
      </c>
      <c r="Q272" s="50" t="s">
        <v>190</v>
      </c>
      <c r="R272" s="53">
        <f>IF(D272="","",COUNTIF(V272:X272,"×"))</f>
        <v>3</v>
      </c>
      <c r="S272" s="133">
        <f>IF(U272="","",RANK(U272,U271:U274))</f>
        <v>4</v>
      </c>
      <c r="T272" s="134"/>
      <c r="U272" s="95">
        <f>IF(D272="","",P272*1000+(D272+J272+M272)*100+((D272+J272+M272)-(F272+L272+O272))*10)</f>
        <v>4960</v>
      </c>
      <c r="V272" s="96" t="str">
        <f>IF(D272="","",IF(D272&gt;F272,"○","×"))</f>
        <v>×</v>
      </c>
      <c r="W272" s="96" t="str">
        <f>IF(J272="","",IF(J272&gt;L272,"○","×"))</f>
        <v>×</v>
      </c>
      <c r="X272" s="96" t="str">
        <f>IF(M272="","",IF(M272&gt;O272,"○","×"))</f>
        <v>×</v>
      </c>
    </row>
    <row r="273" spans="2:24" s="10" customFormat="1" ht="34.5" customHeight="1">
      <c r="B273" s="91" t="s">
        <v>48</v>
      </c>
      <c r="C273" s="90" t="s">
        <v>306</v>
      </c>
      <c r="D273" s="52">
        <f>IF(L271="","",L271)</f>
        <v>21</v>
      </c>
      <c r="E273" s="50" t="s">
        <v>193</v>
      </c>
      <c r="F273" s="51">
        <f>IF(J271="","",J271)</f>
        <v>18</v>
      </c>
      <c r="G273" s="52">
        <f>IF(L272="","",L272)</f>
        <v>21</v>
      </c>
      <c r="H273" s="50" t="s">
        <v>193</v>
      </c>
      <c r="I273" s="51">
        <f>IF(J272="","",J272)</f>
        <v>14</v>
      </c>
      <c r="J273" s="130"/>
      <c r="K273" s="131"/>
      <c r="L273" s="131"/>
      <c r="M273" s="52">
        <v>13</v>
      </c>
      <c r="N273" s="50" t="s">
        <v>193</v>
      </c>
      <c r="O273" s="55">
        <v>21</v>
      </c>
      <c r="P273" s="52">
        <f>IF(D273="","",COUNTIF(V273:X273,"○"))</f>
        <v>2</v>
      </c>
      <c r="Q273" s="50" t="s">
        <v>193</v>
      </c>
      <c r="R273" s="53">
        <f>IF(D273="","",COUNTIF(V273:X273,"×"))</f>
        <v>1</v>
      </c>
      <c r="S273" s="133">
        <f>IF(U273="","",RANK(U273,U271:U274))</f>
        <v>2</v>
      </c>
      <c r="T273" s="134"/>
      <c r="U273" s="95">
        <f>IF(D273="","",P273*1000+(D273+G273+M273)*100+((D273+G273+M273)-(F273+I273+O273))*10)</f>
        <v>7520</v>
      </c>
      <c r="V273" s="96" t="str">
        <f>IF(D273="","",IF(D273&gt;F273,"○","×"))</f>
        <v>○</v>
      </c>
      <c r="W273" s="96" t="str">
        <f>IF(G273="","",IF(G273&gt;I273,"○","×"))</f>
        <v>○</v>
      </c>
      <c r="X273" s="96" t="str">
        <f>IF(M273="","",IF(M273&gt;O273,"○","×"))</f>
        <v>×</v>
      </c>
    </row>
    <row r="274" spans="2:24" s="10" customFormat="1" ht="34.5" customHeight="1">
      <c r="B274" s="66" t="s">
        <v>101</v>
      </c>
      <c r="C274" s="65" t="s">
        <v>302</v>
      </c>
      <c r="D274" s="52">
        <f>IF(O271="","",O271)</f>
        <v>21</v>
      </c>
      <c r="E274" s="50" t="s">
        <v>190</v>
      </c>
      <c r="F274" s="51">
        <f>IF(M271="","",M271)</f>
        <v>14</v>
      </c>
      <c r="G274" s="52">
        <f>IF(O272="","",O272)</f>
        <v>23</v>
      </c>
      <c r="H274" s="50" t="s">
        <v>190</v>
      </c>
      <c r="I274" s="51">
        <f>IF(M272="","",M272)</f>
        <v>21</v>
      </c>
      <c r="J274" s="52">
        <f>IF(O273="","",O273)</f>
        <v>21</v>
      </c>
      <c r="K274" s="50" t="s">
        <v>190</v>
      </c>
      <c r="L274" s="51">
        <f>IF(M273="","",M273)</f>
        <v>13</v>
      </c>
      <c r="M274" s="130"/>
      <c r="N274" s="131"/>
      <c r="O274" s="132"/>
      <c r="P274" s="52">
        <f>IF(J274="","",COUNTIF(V274:X274,"○"))</f>
        <v>3</v>
      </c>
      <c r="Q274" s="50" t="s">
        <v>190</v>
      </c>
      <c r="R274" s="53">
        <f>IF(J274="","",COUNTIF(V274:X274,"×"))</f>
        <v>0</v>
      </c>
      <c r="S274" s="133">
        <f>IF(U274="","",RANK(U274,U271:U274))</f>
        <v>1</v>
      </c>
      <c r="T274" s="134"/>
      <c r="U274" s="95">
        <f>IF(J274="","",P274*1000+(D274+G274+J274)*100+((D274+G274+J274)-(F274+I274+L274))*10)</f>
        <v>9670</v>
      </c>
      <c r="V274" s="96" t="str">
        <f>IF(D274="","",IF(D274&gt;F274,"○","×"))</f>
        <v>○</v>
      </c>
      <c r="W274" s="96" t="str">
        <f>IF(G274="","",IF(G274&gt;I274,"○","×"))</f>
        <v>○</v>
      </c>
      <c r="X274" s="96" t="str">
        <f>IF(J274="","",IF(J274&gt;L274,"○","×"))</f>
        <v>○</v>
      </c>
    </row>
    <row r="275" spans="16:24" s="10" customFormat="1" ht="13.5">
      <c r="P275" s="54"/>
      <c r="Q275" s="54"/>
      <c r="R275" s="54"/>
      <c r="S275" s="54"/>
      <c r="T275" s="54"/>
      <c r="U275" s="48"/>
      <c r="V275" s="48"/>
      <c r="W275" s="48"/>
      <c r="X275" s="48"/>
    </row>
    <row r="276" spans="2:24" s="10" customFormat="1" ht="15" customHeight="1">
      <c r="B276" s="57" t="s">
        <v>204</v>
      </c>
      <c r="C276" s="49"/>
      <c r="D276" s="144" t="s">
        <v>274</v>
      </c>
      <c r="E276" s="145"/>
      <c r="F276" s="146"/>
      <c r="G276" s="144" t="s">
        <v>275</v>
      </c>
      <c r="H276" s="145"/>
      <c r="I276" s="146"/>
      <c r="J276" s="144" t="s">
        <v>230</v>
      </c>
      <c r="K276" s="145"/>
      <c r="L276" s="146"/>
      <c r="M276" s="144" t="s">
        <v>276</v>
      </c>
      <c r="N276" s="145"/>
      <c r="O276" s="146"/>
      <c r="P276" s="147" t="s">
        <v>24</v>
      </c>
      <c r="Q276" s="148"/>
      <c r="R276" s="149"/>
      <c r="S276" s="135" t="s">
        <v>25</v>
      </c>
      <c r="T276" s="136"/>
      <c r="U276" s="48"/>
      <c r="V276" s="48"/>
      <c r="W276" s="48"/>
      <c r="X276" s="48"/>
    </row>
    <row r="277" spans="2:24" s="10" customFormat="1" ht="34.5" customHeight="1">
      <c r="B277" s="61" t="s">
        <v>56</v>
      </c>
      <c r="C277" s="60" t="s">
        <v>270</v>
      </c>
      <c r="D277" s="130"/>
      <c r="E277" s="131"/>
      <c r="F277" s="132"/>
      <c r="G277" s="52">
        <v>21</v>
      </c>
      <c r="H277" s="50" t="s">
        <v>190</v>
      </c>
      <c r="I277" s="55">
        <v>4</v>
      </c>
      <c r="J277" s="52">
        <v>11</v>
      </c>
      <c r="K277" s="50" t="s">
        <v>190</v>
      </c>
      <c r="L277" s="51">
        <v>21</v>
      </c>
      <c r="M277" s="52">
        <v>19</v>
      </c>
      <c r="N277" s="50" t="s">
        <v>190</v>
      </c>
      <c r="O277" s="55">
        <v>21</v>
      </c>
      <c r="P277" s="52">
        <f>IF(G277="","",COUNTIF(V277:X277,"○"))</f>
        <v>1</v>
      </c>
      <c r="Q277" s="50" t="s">
        <v>190</v>
      </c>
      <c r="R277" s="53">
        <f>IF(G277="","",COUNTIF(V277:X277,"×"))</f>
        <v>2</v>
      </c>
      <c r="S277" s="137">
        <f>IF(U277="","",RANK(U277,U277:U280))</f>
        <v>3</v>
      </c>
      <c r="T277" s="138"/>
      <c r="U277" s="95">
        <f>IF(G277="","",P277*1000+(G277+J277+M277)*100+((G277+J277+M277)-(I277+L277+O277))*10)</f>
        <v>6150</v>
      </c>
      <c r="V277" s="96" t="str">
        <f>IF(G277="","",IF(G277&gt;I277,"○","×"))</f>
        <v>○</v>
      </c>
      <c r="W277" s="96" t="str">
        <f>IF(J277="","",IF(J277&gt;L277,"○","×"))</f>
        <v>×</v>
      </c>
      <c r="X277" s="96" t="str">
        <f>IF(M277="","",IF(M277&gt;O277,"○","×"))</f>
        <v>×</v>
      </c>
    </row>
    <row r="278" spans="2:24" s="10" customFormat="1" ht="34.5" customHeight="1">
      <c r="B278" s="61" t="s">
        <v>47</v>
      </c>
      <c r="C278" s="60" t="s">
        <v>271</v>
      </c>
      <c r="D278" s="52">
        <f>IF(I277="","",I277)</f>
        <v>4</v>
      </c>
      <c r="E278" s="50" t="s">
        <v>190</v>
      </c>
      <c r="F278" s="55">
        <f>IF(G277="","",G277)</f>
        <v>21</v>
      </c>
      <c r="G278" s="130"/>
      <c r="H278" s="131"/>
      <c r="I278" s="132"/>
      <c r="J278" s="52">
        <v>5</v>
      </c>
      <c r="K278" s="50" t="s">
        <v>190</v>
      </c>
      <c r="L278" s="51">
        <v>21</v>
      </c>
      <c r="M278" s="52">
        <v>9</v>
      </c>
      <c r="N278" s="50" t="s">
        <v>190</v>
      </c>
      <c r="O278" s="55">
        <v>21</v>
      </c>
      <c r="P278" s="52">
        <f>IF(D278="","",COUNTIF(V278:X278,"○"))</f>
        <v>0</v>
      </c>
      <c r="Q278" s="50" t="s">
        <v>190</v>
      </c>
      <c r="R278" s="53">
        <f>IF(D278="","",COUNTIF(V278:X278,"×"))</f>
        <v>3</v>
      </c>
      <c r="S278" s="128">
        <f>IF(U278="","",RANK(U278,U277:U280))</f>
        <v>4</v>
      </c>
      <c r="T278" s="129"/>
      <c r="U278" s="95">
        <f>IF(D278="","",P278*1000+(D278+J278+M278)*100+((D278+J278+M278)-(F278+L278+O278))*10)</f>
        <v>1350</v>
      </c>
      <c r="V278" s="96" t="str">
        <f>IF(D278="","",IF(D278&gt;F278,"○","×"))</f>
        <v>×</v>
      </c>
      <c r="W278" s="96" t="str">
        <f>IF(J278="","",IF(J278&gt;L278,"○","×"))</f>
        <v>×</v>
      </c>
      <c r="X278" s="96" t="str">
        <f>IF(M278="","",IF(M278&gt;O278,"○","×"))</f>
        <v>×</v>
      </c>
    </row>
    <row r="279" spans="2:24" s="10" customFormat="1" ht="34.5" customHeight="1">
      <c r="B279" s="61" t="s">
        <v>214</v>
      </c>
      <c r="C279" s="60" t="s">
        <v>272</v>
      </c>
      <c r="D279" s="52">
        <f>IF(L277="","",L277)</f>
        <v>21</v>
      </c>
      <c r="E279" s="50" t="s">
        <v>190</v>
      </c>
      <c r="F279" s="51">
        <f>IF(J277="","",J277)</f>
        <v>11</v>
      </c>
      <c r="G279" s="52">
        <f>IF(L278="","",L278)</f>
        <v>21</v>
      </c>
      <c r="H279" s="50" t="s">
        <v>190</v>
      </c>
      <c r="I279" s="51">
        <f>IF(J278="","",J278)</f>
        <v>5</v>
      </c>
      <c r="J279" s="130"/>
      <c r="K279" s="131"/>
      <c r="L279" s="131"/>
      <c r="M279" s="52">
        <v>21</v>
      </c>
      <c r="N279" s="50" t="s">
        <v>190</v>
      </c>
      <c r="O279" s="55">
        <v>6</v>
      </c>
      <c r="P279" s="52">
        <f>IF(D279="","",COUNTIF(V279:X279,"○"))</f>
        <v>3</v>
      </c>
      <c r="Q279" s="50" t="s">
        <v>190</v>
      </c>
      <c r="R279" s="53">
        <f>IF(D279="","",COUNTIF(V279:X279,"×"))</f>
        <v>0</v>
      </c>
      <c r="S279" s="128">
        <f>IF(U279="","",RANK(U279,U277:U280))</f>
        <v>1</v>
      </c>
      <c r="T279" s="129"/>
      <c r="U279" s="95">
        <f>IF(D279="","",P279*1000+(D279+G279+M279)*100+((D279+G279+M279)-(F279+I279+O279))*10)</f>
        <v>9710</v>
      </c>
      <c r="V279" s="96" t="str">
        <f>IF(D279="","",IF(D279&gt;F279,"○","×"))</f>
        <v>○</v>
      </c>
      <c r="W279" s="96" t="str">
        <f>IF(G279="","",IF(G279&gt;I279,"○","×"))</f>
        <v>○</v>
      </c>
      <c r="X279" s="96" t="str">
        <f>IF(M279="","",IF(M279&gt;O279,"○","×"))</f>
        <v>○</v>
      </c>
    </row>
    <row r="280" spans="2:24" s="10" customFormat="1" ht="34.5" customHeight="1">
      <c r="B280" s="61" t="s">
        <v>48</v>
      </c>
      <c r="C280" s="60" t="s">
        <v>273</v>
      </c>
      <c r="D280" s="52">
        <f>IF(O277="","",O277)</f>
        <v>21</v>
      </c>
      <c r="E280" s="50" t="s">
        <v>190</v>
      </c>
      <c r="F280" s="51">
        <f>IF(M277="","",M277)</f>
        <v>19</v>
      </c>
      <c r="G280" s="52">
        <f>IF(O278="","",O278)</f>
        <v>21</v>
      </c>
      <c r="H280" s="50" t="s">
        <v>190</v>
      </c>
      <c r="I280" s="51">
        <f>IF(M278="","",M278)</f>
        <v>9</v>
      </c>
      <c r="J280" s="52">
        <f>IF(O279="","",O279)</f>
        <v>6</v>
      </c>
      <c r="K280" s="50" t="s">
        <v>190</v>
      </c>
      <c r="L280" s="51">
        <f>IF(M279="","",M279)</f>
        <v>21</v>
      </c>
      <c r="M280" s="130"/>
      <c r="N280" s="131"/>
      <c r="O280" s="132"/>
      <c r="P280" s="52">
        <f>IF(J280="","",COUNTIF(V280:X280,"○"))</f>
        <v>2</v>
      </c>
      <c r="Q280" s="50" t="s">
        <v>190</v>
      </c>
      <c r="R280" s="53">
        <f>IF(J280="","",COUNTIF(V280:X280,"×"))</f>
        <v>1</v>
      </c>
      <c r="S280" s="128">
        <f>IF(U280="","",RANK(U280,U277:U280))</f>
        <v>2</v>
      </c>
      <c r="T280" s="129"/>
      <c r="U280" s="95">
        <f>IF(J280="","",P280*1000+(D280+G280+J280)*100+((D280+G280+J280)-(F280+I280+L280))*10)</f>
        <v>6790</v>
      </c>
      <c r="V280" s="96" t="str">
        <f>IF(D280="","",IF(D280&gt;F280,"○","×"))</f>
        <v>○</v>
      </c>
      <c r="W280" s="96" t="str">
        <f>IF(G280="","",IF(G280&gt;I280,"○","×"))</f>
        <v>○</v>
      </c>
      <c r="X280" s="96" t="str">
        <f>IF(J280="","",IF(J280&gt;L280,"○","×"))</f>
        <v>×</v>
      </c>
    </row>
    <row r="283" spans="2:26" ht="13.5">
      <c r="B283" t="s">
        <v>64</v>
      </c>
      <c r="Z283" t="s">
        <v>282</v>
      </c>
    </row>
    <row r="284" spans="2:32" ht="13.5">
      <c r="B284" s="121" t="str">
        <f>INDEX(B211:B214,MATCH(1,S211:S214,0),1)</f>
        <v>(宮　西)</v>
      </c>
      <c r="C284" s="84" t="str">
        <f>INDEX(C211:C214,MATCH(1,S211:S214,0),1)</f>
        <v>山﨑　結衣
山﨑　真人</v>
      </c>
      <c r="D284" s="5"/>
      <c r="E284" s="5"/>
      <c r="F284" s="5"/>
      <c r="G284" s="5"/>
      <c r="H284" s="5"/>
      <c r="I284" s="5"/>
      <c r="J284" s="5"/>
      <c r="S284" s="5"/>
      <c r="T284" s="5"/>
      <c r="U284" s="5"/>
      <c r="V284" s="5"/>
      <c r="W284" s="5"/>
      <c r="X284" s="5"/>
      <c r="Y284" s="5"/>
      <c r="Z284" s="84" t="e">
        <f>INDEX(C247:C250,MATCH(1,S247:S250,0),1)</f>
        <v>#N/A</v>
      </c>
      <c r="AA284" s="84"/>
      <c r="AB284" s="84"/>
      <c r="AC284" s="84"/>
      <c r="AD284" s="83" t="e">
        <f>INDEX(C247:C250,MATCH(1,S247:S250,0),1)</f>
        <v>#N/A</v>
      </c>
      <c r="AE284" s="83"/>
      <c r="AF284" s="83"/>
    </row>
    <row r="285" spans="2:32" ht="13.5">
      <c r="B285" s="121"/>
      <c r="C285" s="84"/>
      <c r="J285" s="7"/>
      <c r="R285" s="47"/>
      <c r="Z285" s="84"/>
      <c r="AA285" s="84"/>
      <c r="AB285" s="84"/>
      <c r="AC285" s="84"/>
      <c r="AD285" s="83"/>
      <c r="AE285" s="83"/>
      <c r="AF285" s="83"/>
    </row>
    <row r="286" spans="8:32" ht="13.5">
      <c r="H286" s="122" t="s">
        <v>318</v>
      </c>
      <c r="I286" s="123"/>
      <c r="J286" s="125"/>
      <c r="R286" s="47"/>
      <c r="S286" s="126" t="s">
        <v>323</v>
      </c>
      <c r="T286" s="110"/>
      <c r="U286" s="110"/>
      <c r="V286" s="4"/>
      <c r="AD286" s="101"/>
      <c r="AE286" s="101"/>
      <c r="AF286" s="101"/>
    </row>
    <row r="287" spans="2:32" ht="14.25" thickBot="1">
      <c r="B287" t="s">
        <v>113</v>
      </c>
      <c r="H287" s="123"/>
      <c r="I287" s="123"/>
      <c r="J287" s="125"/>
      <c r="K287" s="74"/>
      <c r="L287" s="67"/>
      <c r="Q287" s="67"/>
      <c r="R287" s="73"/>
      <c r="S287" s="118"/>
      <c r="T287" s="110"/>
      <c r="U287" s="110"/>
      <c r="V287" s="4"/>
      <c r="Z287" t="s">
        <v>283</v>
      </c>
      <c r="AD287" s="101"/>
      <c r="AE287" s="101"/>
      <c r="AF287" s="101"/>
    </row>
    <row r="288" spans="2:32" ht="14.25" thickBot="1">
      <c r="B288" s="121" t="str">
        <f>INDEX(B217:B220,MATCH(1,S217:S220,0),1)</f>
        <v>(角　野)　</v>
      </c>
      <c r="C288" s="84" t="str">
        <f>INDEX(C217:C220,MATCH(1,S217:S220,0),1)</f>
        <v>中田　彩音
中田　一王</v>
      </c>
      <c r="D288" s="67"/>
      <c r="E288" s="67"/>
      <c r="F288" s="67"/>
      <c r="G288" s="67"/>
      <c r="H288" s="123"/>
      <c r="I288" s="123"/>
      <c r="J288" s="124"/>
      <c r="K288" s="78"/>
      <c r="L288" s="4"/>
      <c r="M288" s="78"/>
      <c r="P288" s="77"/>
      <c r="R288" s="77"/>
      <c r="S288" s="110"/>
      <c r="T288" s="110"/>
      <c r="U288" s="110"/>
      <c r="V288" s="67"/>
      <c r="W288" s="67"/>
      <c r="X288" s="67"/>
      <c r="Y288" s="67"/>
      <c r="Z288" s="84" t="str">
        <f>INDEX(C253:C256,MATCH(1,S253:S256,0),1)</f>
        <v>合田　夏葵
合田　健司</v>
      </c>
      <c r="AA288" s="84"/>
      <c r="AB288" s="84"/>
      <c r="AC288" s="84"/>
      <c r="AD288" s="83" t="str">
        <f>INDEX(B253:B256,MATCH(1,S253:S256,0),1)</f>
        <v>(船　木)　</v>
      </c>
      <c r="AE288" s="83"/>
      <c r="AF288" s="83"/>
    </row>
    <row r="289" spans="2:32" ht="13.5">
      <c r="B289" s="121"/>
      <c r="C289" s="84"/>
      <c r="E289" s="127" t="s">
        <v>314</v>
      </c>
      <c r="F289" s="89"/>
      <c r="G289" s="85"/>
      <c r="H289" s="123"/>
      <c r="I289" s="123"/>
      <c r="J289" s="124"/>
      <c r="K289" s="78"/>
      <c r="L289" s="4"/>
      <c r="M289" s="78"/>
      <c r="P289" s="77"/>
      <c r="R289" s="77"/>
      <c r="S289" s="110"/>
      <c r="T289" s="110"/>
      <c r="U289" s="110"/>
      <c r="V289" s="107" t="s">
        <v>313</v>
      </c>
      <c r="W289" s="108"/>
      <c r="X289" s="108"/>
      <c r="Z289" s="84"/>
      <c r="AA289" s="84"/>
      <c r="AB289" s="84"/>
      <c r="AC289" s="84"/>
      <c r="AD289" s="83"/>
      <c r="AE289" s="83"/>
      <c r="AF289" s="83"/>
    </row>
    <row r="290" spans="5:32" ht="14.25" thickBot="1">
      <c r="E290" s="124"/>
      <c r="F290" s="124"/>
      <c r="G290" s="86"/>
      <c r="H290" s="69"/>
      <c r="I290" s="67"/>
      <c r="J290" s="67"/>
      <c r="K290" s="78"/>
      <c r="L290" s="4"/>
      <c r="M290" s="78"/>
      <c r="P290" s="77"/>
      <c r="R290" s="77"/>
      <c r="S290" s="67"/>
      <c r="T290" s="67"/>
      <c r="U290" s="75"/>
      <c r="V290" s="109"/>
      <c r="W290" s="110"/>
      <c r="X290" s="110"/>
      <c r="AD290" s="101"/>
      <c r="AE290" s="101"/>
      <c r="AF290" s="101"/>
    </row>
    <row r="291" spans="2:32" ht="13.5">
      <c r="B291" t="s">
        <v>277</v>
      </c>
      <c r="E291" s="124"/>
      <c r="F291" s="124"/>
      <c r="G291" s="124"/>
      <c r="H291" s="71"/>
      <c r="L291" s="4"/>
      <c r="M291" s="78"/>
      <c r="P291" s="77"/>
      <c r="U291" s="70"/>
      <c r="V291" s="110"/>
      <c r="W291" s="110"/>
      <c r="X291" s="110"/>
      <c r="Z291" t="s">
        <v>284</v>
      </c>
      <c r="AD291" s="101"/>
      <c r="AE291" s="101"/>
      <c r="AF291" s="101"/>
    </row>
    <row r="292" spans="2:32" ht="13.5">
      <c r="B292" s="121" t="str">
        <f>INDEX(B223:B226,MATCH(1,S223:S226,0),1)</f>
        <v>(神　郷)　</v>
      </c>
      <c r="C292" s="84" t="str">
        <f>INDEX(C223:C226,MATCH(1,S223:S226,0),1)</f>
        <v>三谷　舞花
三谷　遥花</v>
      </c>
      <c r="D292" s="5"/>
      <c r="E292" s="87"/>
      <c r="F292" s="87"/>
      <c r="G292" s="87"/>
      <c r="H292" s="71"/>
      <c r="L292" s="4"/>
      <c r="M292" s="78"/>
      <c r="P292" s="77"/>
      <c r="U292" s="70"/>
      <c r="V292" s="111"/>
      <c r="W292" s="111"/>
      <c r="X292" s="111"/>
      <c r="Y292" s="5"/>
      <c r="Z292" s="84" t="str">
        <f>INDEX(C259:C262,MATCH(1,S259:S262,0),1)</f>
        <v>瀧本　　蛍
瀧本　　静</v>
      </c>
      <c r="AA292" s="84"/>
      <c r="AB292" s="84"/>
      <c r="AC292" s="84"/>
      <c r="AD292" s="83" t="str">
        <f>INDEX(B259:B262,MATCH(1,S259:S262,0),1)</f>
        <v>(大生院)</v>
      </c>
      <c r="AE292" s="83"/>
      <c r="AF292" s="83"/>
    </row>
    <row r="293" spans="2:32" ht="13.5">
      <c r="B293" s="121"/>
      <c r="C293" s="84"/>
      <c r="J293" s="122" t="s">
        <v>325</v>
      </c>
      <c r="K293" s="123"/>
      <c r="L293" s="124"/>
      <c r="M293" s="78"/>
      <c r="P293" s="77"/>
      <c r="Q293" s="116" t="s">
        <v>329</v>
      </c>
      <c r="R293" s="117"/>
      <c r="S293" s="117"/>
      <c r="Z293" s="84"/>
      <c r="AA293" s="84"/>
      <c r="AB293" s="84"/>
      <c r="AC293" s="84"/>
      <c r="AD293" s="83"/>
      <c r="AE293" s="83"/>
      <c r="AF293" s="83"/>
    </row>
    <row r="294" spans="10:32" ht="14.25" thickBot="1">
      <c r="J294" s="123"/>
      <c r="K294" s="123"/>
      <c r="L294" s="124"/>
      <c r="M294" s="68"/>
      <c r="N294" s="5"/>
      <c r="O294" s="69"/>
      <c r="P294" s="75"/>
      <c r="Q294" s="110"/>
      <c r="R294" s="117"/>
      <c r="S294" s="117"/>
      <c r="AD294" s="101"/>
      <c r="AE294" s="101"/>
      <c r="AF294" s="101"/>
    </row>
    <row r="295" spans="2:32" ht="13.5">
      <c r="B295" t="s">
        <v>278</v>
      </c>
      <c r="J295" s="123"/>
      <c r="K295" s="123"/>
      <c r="L295" s="125"/>
      <c r="N295" s="119" t="s">
        <v>334</v>
      </c>
      <c r="O295" s="120"/>
      <c r="P295" s="47"/>
      <c r="Q295" s="118"/>
      <c r="R295" s="117"/>
      <c r="S295" s="117"/>
      <c r="Z295" t="s">
        <v>281</v>
      </c>
      <c r="AD295" s="101"/>
      <c r="AE295" s="101"/>
      <c r="AF295" s="101"/>
    </row>
    <row r="296" spans="2:32" ht="13.5">
      <c r="B296" s="121" t="str">
        <f>INDEX(B229:B232,MATCH(1,S229:S232,0),1)</f>
        <v>(中　萩)　</v>
      </c>
      <c r="C296" s="84" t="str">
        <f>INDEX(C229:C232,MATCH(1,S229:S232,0),1)</f>
        <v>檜垣　文菜
檜垣真由美</v>
      </c>
      <c r="D296" s="5"/>
      <c r="E296" s="5"/>
      <c r="F296" s="5"/>
      <c r="G296" s="5"/>
      <c r="J296" s="123"/>
      <c r="K296" s="123"/>
      <c r="L296" s="125"/>
      <c r="N296" s="121"/>
      <c r="O296" s="121"/>
      <c r="P296" s="47"/>
      <c r="Q296" s="118"/>
      <c r="R296" s="117"/>
      <c r="S296" s="117"/>
      <c r="V296" s="5"/>
      <c r="W296" s="5"/>
      <c r="X296" s="5"/>
      <c r="Y296" s="5"/>
      <c r="Z296" s="84" t="str">
        <f>INDEX(C265:C268,MATCH(1,S265:S268,0),1)</f>
        <v>脇山　　響
脇山　麻代</v>
      </c>
      <c r="AA296" s="84"/>
      <c r="AB296" s="84"/>
      <c r="AC296" s="84"/>
      <c r="AD296" s="83" t="str">
        <f>INDEX(B265:B268,MATCH(1,S265:S268,0),1)</f>
        <v>(宮　西)</v>
      </c>
      <c r="AE296" s="83"/>
      <c r="AF296" s="83"/>
    </row>
    <row r="297" spans="2:32" ht="13.5">
      <c r="B297" s="121"/>
      <c r="C297" s="84"/>
      <c r="E297" s="88" t="s">
        <v>312</v>
      </c>
      <c r="F297" s="80"/>
      <c r="G297" s="80"/>
      <c r="H297" s="71"/>
      <c r="L297" s="47"/>
      <c r="N297" s="121"/>
      <c r="O297" s="121"/>
      <c r="P297" s="47"/>
      <c r="U297" s="70"/>
      <c r="V297" s="112" t="s">
        <v>315</v>
      </c>
      <c r="W297" s="113"/>
      <c r="X297" s="113"/>
      <c r="Z297" s="84"/>
      <c r="AA297" s="84"/>
      <c r="AB297" s="84"/>
      <c r="AC297" s="84"/>
      <c r="AD297" s="83"/>
      <c r="AE297" s="83"/>
      <c r="AF297" s="83"/>
    </row>
    <row r="298" spans="5:32" ht="14.25" thickBot="1">
      <c r="E298" s="124"/>
      <c r="F298" s="124"/>
      <c r="G298" s="124"/>
      <c r="H298" s="72"/>
      <c r="I298" s="67"/>
      <c r="J298" s="67"/>
      <c r="L298" s="47"/>
      <c r="P298" s="47"/>
      <c r="S298" s="67"/>
      <c r="T298" s="67"/>
      <c r="U298" s="76"/>
      <c r="V298" s="110"/>
      <c r="W298" s="110"/>
      <c r="X298" s="110"/>
      <c r="AD298" s="101"/>
      <c r="AE298" s="101"/>
      <c r="AF298" s="101"/>
    </row>
    <row r="299" spans="2:32" ht="13.5">
      <c r="B299" t="s">
        <v>279</v>
      </c>
      <c r="E299" s="124"/>
      <c r="F299" s="124"/>
      <c r="G299" s="86"/>
      <c r="J299" s="4"/>
      <c r="K299" s="78"/>
      <c r="L299" s="47"/>
      <c r="P299" s="47"/>
      <c r="R299" s="77"/>
      <c r="U299" s="4"/>
      <c r="V299" s="109"/>
      <c r="W299" s="110"/>
      <c r="X299" s="110"/>
      <c r="Z299" t="s">
        <v>285</v>
      </c>
      <c r="AD299" s="101"/>
      <c r="AE299" s="101"/>
      <c r="AF299" s="101"/>
    </row>
    <row r="300" spans="2:32" ht="14.25" thickBot="1">
      <c r="B300" s="121" t="str">
        <f>INDEX(B235:B238,MATCH(1,S235:S238,0),1)</f>
        <v>(新　小)　</v>
      </c>
      <c r="C300" s="84" t="str">
        <f>INDEX(C235:C238,MATCH(1,S235:S238,0),1)</f>
        <v>永易　彩音
永易　敬二</v>
      </c>
      <c r="D300" s="67"/>
      <c r="E300" s="81"/>
      <c r="F300" s="81"/>
      <c r="G300" s="82"/>
      <c r="H300" s="122" t="s">
        <v>319</v>
      </c>
      <c r="I300" s="123"/>
      <c r="J300" s="124"/>
      <c r="K300" s="78"/>
      <c r="L300" s="47"/>
      <c r="P300" s="47"/>
      <c r="R300" s="77"/>
      <c r="S300" s="116" t="s">
        <v>322</v>
      </c>
      <c r="T300" s="117"/>
      <c r="U300" s="117"/>
      <c r="V300" s="114"/>
      <c r="W300" s="115"/>
      <c r="X300" s="115"/>
      <c r="Y300" s="67"/>
      <c r="Z300" s="84" t="str">
        <f>INDEX(C271:C274,MATCH(1,S271:S274,0),1)</f>
        <v>波多　生磨
田中　彩</v>
      </c>
      <c r="AA300" s="84"/>
      <c r="AB300" s="84"/>
      <c r="AC300" s="84"/>
      <c r="AD300" s="83" t="str">
        <f>INDEX(B271:B274,MATCH(1,S271:S274,0),1)</f>
        <v>(船　木)　</v>
      </c>
      <c r="AE300" s="83"/>
      <c r="AF300" s="83"/>
    </row>
    <row r="301" spans="2:32" ht="14.25" thickBot="1">
      <c r="B301" s="121"/>
      <c r="C301" s="84"/>
      <c r="H301" s="123"/>
      <c r="I301" s="123"/>
      <c r="J301" s="124"/>
      <c r="K301" s="69"/>
      <c r="L301" s="73"/>
      <c r="P301" s="47"/>
      <c r="Q301" s="74"/>
      <c r="R301" s="75"/>
      <c r="S301" s="110"/>
      <c r="T301" s="117"/>
      <c r="U301" s="117"/>
      <c r="Z301" s="84"/>
      <c r="AA301" s="84"/>
      <c r="AB301" s="84"/>
      <c r="AC301" s="84"/>
      <c r="AD301" s="83"/>
      <c r="AE301" s="83"/>
      <c r="AF301" s="83"/>
    </row>
    <row r="302" spans="8:32" ht="13.5">
      <c r="H302" s="123"/>
      <c r="I302" s="123"/>
      <c r="J302" s="125"/>
      <c r="R302" s="47"/>
      <c r="S302" s="118"/>
      <c r="T302" s="117"/>
      <c r="U302" s="117"/>
      <c r="AD302" s="101"/>
      <c r="AE302" s="101"/>
      <c r="AF302" s="101"/>
    </row>
    <row r="303" spans="2:32" ht="13.5">
      <c r="B303" t="s">
        <v>280</v>
      </c>
      <c r="H303" s="123"/>
      <c r="I303" s="123"/>
      <c r="J303" s="125"/>
      <c r="R303" s="47"/>
      <c r="S303" s="118"/>
      <c r="T303" s="117"/>
      <c r="U303" s="117"/>
      <c r="Z303" t="s">
        <v>286</v>
      </c>
      <c r="AD303" s="101"/>
      <c r="AE303" s="101"/>
      <c r="AF303" s="101"/>
    </row>
    <row r="304" spans="2:32" ht="13.5">
      <c r="B304" s="121" t="str">
        <f>INDEX(B241:B244,MATCH(1,S241:S244,0),1)</f>
        <v>(新　小)　</v>
      </c>
      <c r="C304" s="84" t="str">
        <f>INDEX(C241:C244,MATCH(1,S241:S244,0),1)</f>
        <v>酒井里彩子
阿部　明大</v>
      </c>
      <c r="D304" s="5"/>
      <c r="E304" s="5"/>
      <c r="F304" s="5"/>
      <c r="G304" s="5"/>
      <c r="H304" s="5"/>
      <c r="I304" s="5"/>
      <c r="J304" s="8"/>
      <c r="R304" s="47"/>
      <c r="S304" s="33"/>
      <c r="T304" s="5"/>
      <c r="U304" s="5"/>
      <c r="V304" s="5"/>
      <c r="W304" s="5"/>
      <c r="X304" s="5"/>
      <c r="Y304" s="5"/>
      <c r="Z304" s="84" t="str">
        <f>INDEX(C277:C280,MATCH(1,S277:S280,0),1)</f>
        <v>山中　咲嬉
山中　崇史</v>
      </c>
      <c r="AA304" s="84"/>
      <c r="AB304" s="84"/>
      <c r="AC304" s="84"/>
      <c r="AD304" s="83" t="str">
        <f>INDEX(B277:B280,MATCH(1,S277:S280,0),1)</f>
        <v>(角　野)　</v>
      </c>
      <c r="AE304" s="83"/>
      <c r="AF304" s="83"/>
    </row>
    <row r="305" spans="2:32" ht="13.5">
      <c r="B305" s="121"/>
      <c r="C305" s="84"/>
      <c r="Z305" s="84"/>
      <c r="AA305" s="84"/>
      <c r="AB305" s="84"/>
      <c r="AC305" s="84"/>
      <c r="AD305" s="83"/>
      <c r="AE305" s="83"/>
      <c r="AF305" s="83"/>
    </row>
  </sheetData>
  <mergeCells count="827">
    <mergeCell ref="B2:O2"/>
    <mergeCell ref="D4:H4"/>
    <mergeCell ref="I4:M4"/>
    <mergeCell ref="N4:R4"/>
    <mergeCell ref="S4:W4"/>
    <mergeCell ref="X4:Z4"/>
    <mergeCell ref="AA4:AB4"/>
    <mergeCell ref="B5:B7"/>
    <mergeCell ref="C5:C7"/>
    <mergeCell ref="D5:H7"/>
    <mergeCell ref="X5:X7"/>
    <mergeCell ref="Y5:Y7"/>
    <mergeCell ref="Z5:Z7"/>
    <mergeCell ref="AA5:AB7"/>
    <mergeCell ref="I6:I7"/>
    <mergeCell ref="M6:M7"/>
    <mergeCell ref="N6:N7"/>
    <mergeCell ref="R6:R7"/>
    <mergeCell ref="S6:S7"/>
    <mergeCell ref="W6:W7"/>
    <mergeCell ref="B8:B10"/>
    <mergeCell ref="C8:C10"/>
    <mergeCell ref="I8:M10"/>
    <mergeCell ref="D9:D10"/>
    <mergeCell ref="H9:H10"/>
    <mergeCell ref="N9:N10"/>
    <mergeCell ref="R9:R10"/>
    <mergeCell ref="S9:S10"/>
    <mergeCell ref="X8:X10"/>
    <mergeCell ref="Y8:Y10"/>
    <mergeCell ref="Z8:Z10"/>
    <mergeCell ref="AA8:AB10"/>
    <mergeCell ref="W9:W10"/>
    <mergeCell ref="B11:B13"/>
    <mergeCell ref="C11:C13"/>
    <mergeCell ref="N11:R13"/>
    <mergeCell ref="D12:D13"/>
    <mergeCell ref="H12:H13"/>
    <mergeCell ref="I12:I13"/>
    <mergeCell ref="M12:M13"/>
    <mergeCell ref="S12:S13"/>
    <mergeCell ref="W12:W13"/>
    <mergeCell ref="X11:X13"/>
    <mergeCell ref="Y11:Y13"/>
    <mergeCell ref="Z11:Z13"/>
    <mergeCell ref="AA11:AB13"/>
    <mergeCell ref="B14:B16"/>
    <mergeCell ref="C14:C16"/>
    <mergeCell ref="S14:W16"/>
    <mergeCell ref="X14:X16"/>
    <mergeCell ref="Y14:Y16"/>
    <mergeCell ref="Z14:Z16"/>
    <mergeCell ref="AA14:AB16"/>
    <mergeCell ref="D15:D16"/>
    <mergeCell ref="H15:H16"/>
    <mergeCell ref="I15:I16"/>
    <mergeCell ref="M15:M16"/>
    <mergeCell ref="N15:N16"/>
    <mergeCell ref="R15:R16"/>
    <mergeCell ref="D18:H18"/>
    <mergeCell ref="I18:M18"/>
    <mergeCell ref="N18:R18"/>
    <mergeCell ref="S18:W18"/>
    <mergeCell ref="X18:Z18"/>
    <mergeCell ref="AA18:AB18"/>
    <mergeCell ref="B19:B21"/>
    <mergeCell ref="C19:C21"/>
    <mergeCell ref="D19:H21"/>
    <mergeCell ref="X19:X21"/>
    <mergeCell ref="Y19:Y21"/>
    <mergeCell ref="Z19:Z21"/>
    <mergeCell ref="AA19:AB21"/>
    <mergeCell ref="I20:I21"/>
    <mergeCell ref="M20:M21"/>
    <mergeCell ref="N20:N21"/>
    <mergeCell ref="R20:R21"/>
    <mergeCell ref="S20:S21"/>
    <mergeCell ref="W20:W21"/>
    <mergeCell ref="B22:B24"/>
    <mergeCell ref="C22:C24"/>
    <mergeCell ref="I22:M24"/>
    <mergeCell ref="D23:D24"/>
    <mergeCell ref="H23:H24"/>
    <mergeCell ref="N23:N24"/>
    <mergeCell ref="R23:R24"/>
    <mergeCell ref="S23:S24"/>
    <mergeCell ref="W23:W24"/>
    <mergeCell ref="X22:X24"/>
    <mergeCell ref="Y22:Y24"/>
    <mergeCell ref="Z22:Z24"/>
    <mergeCell ref="AA22:AB24"/>
    <mergeCell ref="B25:B27"/>
    <mergeCell ref="C25:C27"/>
    <mergeCell ref="N25:R27"/>
    <mergeCell ref="X25:X27"/>
    <mergeCell ref="Y25:Y27"/>
    <mergeCell ref="Z25:Z27"/>
    <mergeCell ref="AA25:AB27"/>
    <mergeCell ref="D26:D27"/>
    <mergeCell ref="H26:H27"/>
    <mergeCell ref="I26:I27"/>
    <mergeCell ref="M26:M27"/>
    <mergeCell ref="S26:S27"/>
    <mergeCell ref="W26:W27"/>
    <mergeCell ref="B28:B30"/>
    <mergeCell ref="C28:C30"/>
    <mergeCell ref="S28:W30"/>
    <mergeCell ref="X28:X30"/>
    <mergeCell ref="Y28:Y30"/>
    <mergeCell ref="Z28:Z30"/>
    <mergeCell ref="AA28:AB30"/>
    <mergeCell ref="D29:D30"/>
    <mergeCell ref="H29:H30"/>
    <mergeCell ref="I29:I30"/>
    <mergeCell ref="M29:M30"/>
    <mergeCell ref="N29:N30"/>
    <mergeCell ref="R29:R30"/>
    <mergeCell ref="B35:B36"/>
    <mergeCell ref="C35:C36"/>
    <mergeCell ref="N35:R36"/>
    <mergeCell ref="S35:V36"/>
    <mergeCell ref="H36:I38"/>
    <mergeCell ref="B41:O41"/>
    <mergeCell ref="D43:H43"/>
    <mergeCell ref="I43:M43"/>
    <mergeCell ref="N43:R43"/>
    <mergeCell ref="S43:W43"/>
    <mergeCell ref="X43:Z43"/>
    <mergeCell ref="AA43:AB43"/>
    <mergeCell ref="B44:B46"/>
    <mergeCell ref="C44:C46"/>
    <mergeCell ref="D44:H46"/>
    <mergeCell ref="X44:X46"/>
    <mergeCell ref="Y44:Y46"/>
    <mergeCell ref="Z44:Z46"/>
    <mergeCell ref="AA44:AB46"/>
    <mergeCell ref="I45:I46"/>
    <mergeCell ref="M45:M46"/>
    <mergeCell ref="N45:N46"/>
    <mergeCell ref="R45:R46"/>
    <mergeCell ref="S45:S46"/>
    <mergeCell ref="W45:W46"/>
    <mergeCell ref="B47:B49"/>
    <mergeCell ref="C47:C49"/>
    <mergeCell ref="I47:M49"/>
    <mergeCell ref="D48:D49"/>
    <mergeCell ref="H48:H49"/>
    <mergeCell ref="N48:N49"/>
    <mergeCell ref="R48:R49"/>
    <mergeCell ref="S48:S49"/>
    <mergeCell ref="X47:X49"/>
    <mergeCell ref="Y47:Y49"/>
    <mergeCell ref="Z47:Z49"/>
    <mergeCell ref="AA47:AB49"/>
    <mergeCell ref="W48:W49"/>
    <mergeCell ref="B50:B52"/>
    <mergeCell ref="C50:C52"/>
    <mergeCell ref="N50:R52"/>
    <mergeCell ref="D51:D52"/>
    <mergeCell ref="H51:H52"/>
    <mergeCell ref="I51:I52"/>
    <mergeCell ref="M51:M52"/>
    <mergeCell ref="S51:S52"/>
    <mergeCell ref="W51:W52"/>
    <mergeCell ref="X50:X52"/>
    <mergeCell ref="Y50:Y52"/>
    <mergeCell ref="Z50:Z52"/>
    <mergeCell ref="AA50:AB52"/>
    <mergeCell ref="B53:B55"/>
    <mergeCell ref="C53:C55"/>
    <mergeCell ref="S53:W55"/>
    <mergeCell ref="X53:X55"/>
    <mergeCell ref="Y53:Y55"/>
    <mergeCell ref="Z53:Z55"/>
    <mergeCell ref="AA53:AB55"/>
    <mergeCell ref="D54:D55"/>
    <mergeCell ref="H54:H55"/>
    <mergeCell ref="I54:I55"/>
    <mergeCell ref="M54:M55"/>
    <mergeCell ref="N54:N55"/>
    <mergeCell ref="R54:R55"/>
    <mergeCell ref="D57:H57"/>
    <mergeCell ref="I57:M57"/>
    <mergeCell ref="N57:R57"/>
    <mergeCell ref="V57:W57"/>
    <mergeCell ref="B58:B60"/>
    <mergeCell ref="C58:C60"/>
    <mergeCell ref="D58:H60"/>
    <mergeCell ref="S58:S60"/>
    <mergeCell ref="T58:T60"/>
    <mergeCell ref="U58:U60"/>
    <mergeCell ref="V58:W60"/>
    <mergeCell ref="I59:I60"/>
    <mergeCell ref="M59:M60"/>
    <mergeCell ref="N59:N60"/>
    <mergeCell ref="R59:R60"/>
    <mergeCell ref="B61:B63"/>
    <mergeCell ref="C61:C63"/>
    <mergeCell ref="I61:M63"/>
    <mergeCell ref="S61:S63"/>
    <mergeCell ref="T61:T63"/>
    <mergeCell ref="U61:U63"/>
    <mergeCell ref="V61:W63"/>
    <mergeCell ref="D62:D63"/>
    <mergeCell ref="H62:H63"/>
    <mergeCell ref="N62:N63"/>
    <mergeCell ref="R62:R63"/>
    <mergeCell ref="B64:B66"/>
    <mergeCell ref="C64:C66"/>
    <mergeCell ref="N64:R66"/>
    <mergeCell ref="S64:S66"/>
    <mergeCell ref="T64:T66"/>
    <mergeCell ref="U64:U66"/>
    <mergeCell ref="V64:W66"/>
    <mergeCell ref="D65:D66"/>
    <mergeCell ref="H65:H66"/>
    <mergeCell ref="I65:I66"/>
    <mergeCell ref="M65:M66"/>
    <mergeCell ref="D68:H68"/>
    <mergeCell ref="I68:M68"/>
    <mergeCell ref="N68:R68"/>
    <mergeCell ref="V68:W68"/>
    <mergeCell ref="B69:B71"/>
    <mergeCell ref="C69:C71"/>
    <mergeCell ref="D69:H71"/>
    <mergeCell ref="S69:S71"/>
    <mergeCell ref="T69:T71"/>
    <mergeCell ref="U69:U71"/>
    <mergeCell ref="V69:W71"/>
    <mergeCell ref="I70:I71"/>
    <mergeCell ref="M70:M71"/>
    <mergeCell ref="N70:N71"/>
    <mergeCell ref="R70:R71"/>
    <mergeCell ref="B72:B74"/>
    <mergeCell ref="C72:C74"/>
    <mergeCell ref="I72:M74"/>
    <mergeCell ref="S72:S74"/>
    <mergeCell ref="T72:T74"/>
    <mergeCell ref="U72:U74"/>
    <mergeCell ref="V72:W74"/>
    <mergeCell ref="D73:D74"/>
    <mergeCell ref="H73:H74"/>
    <mergeCell ref="N73:N74"/>
    <mergeCell ref="R73:R74"/>
    <mergeCell ref="B75:B77"/>
    <mergeCell ref="C75:C77"/>
    <mergeCell ref="N75:R77"/>
    <mergeCell ref="S75:S77"/>
    <mergeCell ref="T75:T77"/>
    <mergeCell ref="U75:U77"/>
    <mergeCell ref="V75:W77"/>
    <mergeCell ref="D76:D77"/>
    <mergeCell ref="H76:H77"/>
    <mergeCell ref="I76:I77"/>
    <mergeCell ref="M76:M77"/>
    <mergeCell ref="D79:H79"/>
    <mergeCell ref="I79:M79"/>
    <mergeCell ref="N79:R79"/>
    <mergeCell ref="V79:W79"/>
    <mergeCell ref="B80:B82"/>
    <mergeCell ref="C80:C82"/>
    <mergeCell ref="D80:H82"/>
    <mergeCell ref="S80:S82"/>
    <mergeCell ref="T80:T82"/>
    <mergeCell ref="U80:U82"/>
    <mergeCell ref="V80:W82"/>
    <mergeCell ref="I81:I82"/>
    <mergeCell ref="M81:M82"/>
    <mergeCell ref="N81:N82"/>
    <mergeCell ref="R81:R82"/>
    <mergeCell ref="B83:B85"/>
    <mergeCell ref="C83:C85"/>
    <mergeCell ref="I83:M85"/>
    <mergeCell ref="S83:S85"/>
    <mergeCell ref="T83:T85"/>
    <mergeCell ref="U83:U85"/>
    <mergeCell ref="V83:W85"/>
    <mergeCell ref="D84:D85"/>
    <mergeCell ref="H84:H85"/>
    <mergeCell ref="N84:N85"/>
    <mergeCell ref="R84:R85"/>
    <mergeCell ref="B86:B88"/>
    <mergeCell ref="C86:C88"/>
    <mergeCell ref="N86:R88"/>
    <mergeCell ref="S86:S88"/>
    <mergeCell ref="T86:T88"/>
    <mergeCell ref="U86:U88"/>
    <mergeCell ref="V86:W88"/>
    <mergeCell ref="D87:D88"/>
    <mergeCell ref="H87:H88"/>
    <mergeCell ref="I87:I88"/>
    <mergeCell ref="M87:M88"/>
    <mergeCell ref="P92:T93"/>
    <mergeCell ref="U92:X93"/>
    <mergeCell ref="P96:T97"/>
    <mergeCell ref="U96:X97"/>
    <mergeCell ref="I95:J97"/>
    <mergeCell ref="E93:G96"/>
    <mergeCell ref="L93:N96"/>
    <mergeCell ref="B100:O100"/>
    <mergeCell ref="B92:B93"/>
    <mergeCell ref="C92:C93"/>
    <mergeCell ref="C96:C97"/>
    <mergeCell ref="B96:B97"/>
    <mergeCell ref="D102:H102"/>
    <mergeCell ref="I102:M102"/>
    <mergeCell ref="N102:R102"/>
    <mergeCell ref="V102:W102"/>
    <mergeCell ref="B103:B105"/>
    <mergeCell ref="C103:C105"/>
    <mergeCell ref="D103:H105"/>
    <mergeCell ref="S103:S105"/>
    <mergeCell ref="T103:T105"/>
    <mergeCell ref="U103:U105"/>
    <mergeCell ref="V103:W105"/>
    <mergeCell ref="I104:I105"/>
    <mergeCell ref="M104:M105"/>
    <mergeCell ref="N104:N105"/>
    <mergeCell ref="R104:R105"/>
    <mergeCell ref="B106:B108"/>
    <mergeCell ref="C106:C108"/>
    <mergeCell ref="I106:M108"/>
    <mergeCell ref="S106:S108"/>
    <mergeCell ref="T106:T108"/>
    <mergeCell ref="U106:U108"/>
    <mergeCell ref="V106:W108"/>
    <mergeCell ref="D107:D108"/>
    <mergeCell ref="H107:H108"/>
    <mergeCell ref="N107:N108"/>
    <mergeCell ref="R107:R108"/>
    <mergeCell ref="B109:B111"/>
    <mergeCell ref="C109:C111"/>
    <mergeCell ref="N109:R111"/>
    <mergeCell ref="S109:S111"/>
    <mergeCell ref="T109:T111"/>
    <mergeCell ref="U109:U111"/>
    <mergeCell ref="V109:W111"/>
    <mergeCell ref="D110:D111"/>
    <mergeCell ref="H110:H111"/>
    <mergeCell ref="I110:I111"/>
    <mergeCell ref="M110:M111"/>
    <mergeCell ref="D113:H113"/>
    <mergeCell ref="I113:M113"/>
    <mergeCell ref="N113:R113"/>
    <mergeCell ref="V113:W113"/>
    <mergeCell ref="B114:B116"/>
    <mergeCell ref="C114:C116"/>
    <mergeCell ref="D114:H116"/>
    <mergeCell ref="S114:S116"/>
    <mergeCell ref="T114:T116"/>
    <mergeCell ref="U114:U116"/>
    <mergeCell ref="V114:W116"/>
    <mergeCell ref="I115:I116"/>
    <mergeCell ref="M115:M116"/>
    <mergeCell ref="N115:N116"/>
    <mergeCell ref="R115:R116"/>
    <mergeCell ref="B117:B119"/>
    <mergeCell ref="C117:C119"/>
    <mergeCell ref="I117:M119"/>
    <mergeCell ref="S117:S119"/>
    <mergeCell ref="T117:T119"/>
    <mergeCell ref="U117:U119"/>
    <mergeCell ref="V117:W119"/>
    <mergeCell ref="D118:D119"/>
    <mergeCell ref="H118:H119"/>
    <mergeCell ref="N118:N119"/>
    <mergeCell ref="R118:R119"/>
    <mergeCell ref="B120:B122"/>
    <mergeCell ref="C120:C122"/>
    <mergeCell ref="N120:R122"/>
    <mergeCell ref="S120:S122"/>
    <mergeCell ref="T120:T122"/>
    <mergeCell ref="U120:U122"/>
    <mergeCell ref="V120:W122"/>
    <mergeCell ref="D121:D122"/>
    <mergeCell ref="H121:H122"/>
    <mergeCell ref="I121:I122"/>
    <mergeCell ref="M121:M122"/>
    <mergeCell ref="D124:H124"/>
    <mergeCell ref="I124:M124"/>
    <mergeCell ref="N124:R124"/>
    <mergeCell ref="V124:W124"/>
    <mergeCell ref="B125:B127"/>
    <mergeCell ref="C125:C127"/>
    <mergeCell ref="D125:H127"/>
    <mergeCell ref="S125:S127"/>
    <mergeCell ref="T125:T127"/>
    <mergeCell ref="U125:U127"/>
    <mergeCell ref="V125:W127"/>
    <mergeCell ref="I126:I127"/>
    <mergeCell ref="M126:M127"/>
    <mergeCell ref="N126:N127"/>
    <mergeCell ref="R126:R127"/>
    <mergeCell ref="B128:B130"/>
    <mergeCell ref="C128:C130"/>
    <mergeCell ref="I128:M130"/>
    <mergeCell ref="S128:S130"/>
    <mergeCell ref="T128:T130"/>
    <mergeCell ref="U128:U130"/>
    <mergeCell ref="V128:W130"/>
    <mergeCell ref="D129:D130"/>
    <mergeCell ref="H129:H130"/>
    <mergeCell ref="N129:N130"/>
    <mergeCell ref="R129:R130"/>
    <mergeCell ref="B131:B133"/>
    <mergeCell ref="C131:C133"/>
    <mergeCell ref="N131:R133"/>
    <mergeCell ref="S131:S133"/>
    <mergeCell ref="T131:T133"/>
    <mergeCell ref="U131:U133"/>
    <mergeCell ref="V131:W133"/>
    <mergeCell ref="D132:D133"/>
    <mergeCell ref="H132:H133"/>
    <mergeCell ref="I132:I133"/>
    <mergeCell ref="M132:M133"/>
    <mergeCell ref="D135:H135"/>
    <mergeCell ref="I135:M135"/>
    <mergeCell ref="N135:R135"/>
    <mergeCell ref="V135:W135"/>
    <mergeCell ref="B136:B138"/>
    <mergeCell ref="C136:C138"/>
    <mergeCell ref="D136:H138"/>
    <mergeCell ref="S136:S138"/>
    <mergeCell ref="T136:T138"/>
    <mergeCell ref="U136:U138"/>
    <mergeCell ref="V136:W138"/>
    <mergeCell ref="I137:I138"/>
    <mergeCell ref="M137:M138"/>
    <mergeCell ref="N137:N138"/>
    <mergeCell ref="R137:R138"/>
    <mergeCell ref="B139:B141"/>
    <mergeCell ref="C139:C141"/>
    <mergeCell ref="I139:M141"/>
    <mergeCell ref="S139:S141"/>
    <mergeCell ref="T139:T141"/>
    <mergeCell ref="U139:U141"/>
    <mergeCell ref="V139:W141"/>
    <mergeCell ref="D140:D141"/>
    <mergeCell ref="H140:H141"/>
    <mergeCell ref="N140:N141"/>
    <mergeCell ref="R140:R141"/>
    <mergeCell ref="B142:B144"/>
    <mergeCell ref="C142:C144"/>
    <mergeCell ref="N142:R144"/>
    <mergeCell ref="S142:S144"/>
    <mergeCell ref="T142:T144"/>
    <mergeCell ref="U142:U144"/>
    <mergeCell ref="V142:W144"/>
    <mergeCell ref="D143:D144"/>
    <mergeCell ref="H143:H144"/>
    <mergeCell ref="I143:I144"/>
    <mergeCell ref="M143:M144"/>
    <mergeCell ref="D146:H146"/>
    <mergeCell ref="I146:M146"/>
    <mergeCell ref="N146:R146"/>
    <mergeCell ref="V146:W146"/>
    <mergeCell ref="B147:B149"/>
    <mergeCell ref="C147:C149"/>
    <mergeCell ref="D147:H149"/>
    <mergeCell ref="S147:S149"/>
    <mergeCell ref="T147:T149"/>
    <mergeCell ref="U147:U149"/>
    <mergeCell ref="V147:W149"/>
    <mergeCell ref="I148:I149"/>
    <mergeCell ref="M148:M149"/>
    <mergeCell ref="N148:N149"/>
    <mergeCell ref="R148:R149"/>
    <mergeCell ref="B150:B152"/>
    <mergeCell ref="C150:C152"/>
    <mergeCell ref="I150:M152"/>
    <mergeCell ref="S150:S152"/>
    <mergeCell ref="T150:T152"/>
    <mergeCell ref="U150:U152"/>
    <mergeCell ref="V150:W152"/>
    <mergeCell ref="D151:D152"/>
    <mergeCell ref="H151:H152"/>
    <mergeCell ref="N151:N152"/>
    <mergeCell ref="R151:R152"/>
    <mergeCell ref="B153:B155"/>
    <mergeCell ref="C153:C155"/>
    <mergeCell ref="N153:R155"/>
    <mergeCell ref="S153:S155"/>
    <mergeCell ref="T153:T155"/>
    <mergeCell ref="U153:U155"/>
    <mergeCell ref="V153:W155"/>
    <mergeCell ref="D154:D155"/>
    <mergeCell ref="H154:H155"/>
    <mergeCell ref="I154:I155"/>
    <mergeCell ref="M154:M155"/>
    <mergeCell ref="D157:H157"/>
    <mergeCell ref="I157:M157"/>
    <mergeCell ref="N157:R157"/>
    <mergeCell ref="V157:W157"/>
    <mergeCell ref="B158:B160"/>
    <mergeCell ref="C158:C160"/>
    <mergeCell ref="D158:H160"/>
    <mergeCell ref="S158:S160"/>
    <mergeCell ref="T158:T160"/>
    <mergeCell ref="U158:U160"/>
    <mergeCell ref="V158:W160"/>
    <mergeCell ref="I159:I160"/>
    <mergeCell ref="M159:M160"/>
    <mergeCell ref="N159:N160"/>
    <mergeCell ref="R159:R160"/>
    <mergeCell ref="B161:B163"/>
    <mergeCell ref="C161:C163"/>
    <mergeCell ref="I161:M163"/>
    <mergeCell ref="S161:S163"/>
    <mergeCell ref="T161:T163"/>
    <mergeCell ref="U161:U163"/>
    <mergeCell ref="V161:W163"/>
    <mergeCell ref="D162:D163"/>
    <mergeCell ref="H162:H163"/>
    <mergeCell ref="N162:N163"/>
    <mergeCell ref="R162:R163"/>
    <mergeCell ref="B164:B166"/>
    <mergeCell ref="C164:C166"/>
    <mergeCell ref="N164:R166"/>
    <mergeCell ref="S164:S166"/>
    <mergeCell ref="T164:T166"/>
    <mergeCell ref="U164:U166"/>
    <mergeCell ref="V164:W166"/>
    <mergeCell ref="D165:D166"/>
    <mergeCell ref="H165:H166"/>
    <mergeCell ref="I165:I166"/>
    <mergeCell ref="M165:M166"/>
    <mergeCell ref="D168:H168"/>
    <mergeCell ref="I168:M168"/>
    <mergeCell ref="N168:R168"/>
    <mergeCell ref="V168:W168"/>
    <mergeCell ref="B169:B171"/>
    <mergeCell ref="C169:C171"/>
    <mergeCell ref="D169:H171"/>
    <mergeCell ref="S169:S171"/>
    <mergeCell ref="T169:T171"/>
    <mergeCell ref="U169:U171"/>
    <mergeCell ref="V169:W171"/>
    <mergeCell ref="I170:I171"/>
    <mergeCell ref="M170:M171"/>
    <mergeCell ref="N170:N171"/>
    <mergeCell ref="R170:R171"/>
    <mergeCell ref="B172:B174"/>
    <mergeCell ref="C172:C174"/>
    <mergeCell ref="I172:M174"/>
    <mergeCell ref="S172:S174"/>
    <mergeCell ref="T172:T174"/>
    <mergeCell ref="U172:U174"/>
    <mergeCell ref="V172:W174"/>
    <mergeCell ref="D173:D174"/>
    <mergeCell ref="H173:H174"/>
    <mergeCell ref="N173:N174"/>
    <mergeCell ref="R173:R174"/>
    <mergeCell ref="B175:B177"/>
    <mergeCell ref="C175:C177"/>
    <mergeCell ref="N175:R177"/>
    <mergeCell ref="S175:S177"/>
    <mergeCell ref="T175:T177"/>
    <mergeCell ref="U175:U177"/>
    <mergeCell ref="V175:W177"/>
    <mergeCell ref="D176:D177"/>
    <mergeCell ref="H176:H177"/>
    <mergeCell ref="I176:I177"/>
    <mergeCell ref="M176:M177"/>
    <mergeCell ref="D179:H179"/>
    <mergeCell ref="I179:M179"/>
    <mergeCell ref="N179:R179"/>
    <mergeCell ref="V179:W179"/>
    <mergeCell ref="B180:B182"/>
    <mergeCell ref="C180:C182"/>
    <mergeCell ref="D180:H182"/>
    <mergeCell ref="S180:S182"/>
    <mergeCell ref="T180:T182"/>
    <mergeCell ref="U180:U182"/>
    <mergeCell ref="V180:W182"/>
    <mergeCell ref="I181:I182"/>
    <mergeCell ref="M181:M182"/>
    <mergeCell ref="N181:N182"/>
    <mergeCell ref="R181:R182"/>
    <mergeCell ref="B183:B185"/>
    <mergeCell ref="C183:C185"/>
    <mergeCell ref="I183:M185"/>
    <mergeCell ref="S183:S185"/>
    <mergeCell ref="T183:T185"/>
    <mergeCell ref="U183:U185"/>
    <mergeCell ref="V183:W185"/>
    <mergeCell ref="D184:D185"/>
    <mergeCell ref="H184:H185"/>
    <mergeCell ref="N184:N185"/>
    <mergeCell ref="R184:R185"/>
    <mergeCell ref="B186:B188"/>
    <mergeCell ref="C186:C188"/>
    <mergeCell ref="N186:R188"/>
    <mergeCell ref="S186:S188"/>
    <mergeCell ref="T186:T188"/>
    <mergeCell ref="U186:U188"/>
    <mergeCell ref="V186:W188"/>
    <mergeCell ref="D187:D188"/>
    <mergeCell ref="H187:H188"/>
    <mergeCell ref="I187:I188"/>
    <mergeCell ref="M187:M188"/>
    <mergeCell ref="C200:C201"/>
    <mergeCell ref="B204:B205"/>
    <mergeCell ref="C204:C205"/>
    <mergeCell ref="B192:B193"/>
    <mergeCell ref="C192:C193"/>
    <mergeCell ref="C196:C197"/>
    <mergeCell ref="B196:B197"/>
    <mergeCell ref="V192:Z193"/>
    <mergeCell ref="AA192:AC193"/>
    <mergeCell ref="AA196:AC197"/>
    <mergeCell ref="V196:Z197"/>
    <mergeCell ref="V200:Z201"/>
    <mergeCell ref="AA200:AC201"/>
    <mergeCell ref="AA204:AC205"/>
    <mergeCell ref="V204:Z205"/>
    <mergeCell ref="S238:T238"/>
    <mergeCell ref="O197:Q200"/>
    <mergeCell ref="R193:T196"/>
    <mergeCell ref="R201:T204"/>
    <mergeCell ref="B208:O208"/>
    <mergeCell ref="E193:G196"/>
    <mergeCell ref="H197:J200"/>
    <mergeCell ref="E201:G204"/>
    <mergeCell ref="L199:M201"/>
    <mergeCell ref="B200:B201"/>
    <mergeCell ref="S234:T234"/>
    <mergeCell ref="S235:T235"/>
    <mergeCell ref="S236:T236"/>
    <mergeCell ref="S237:T237"/>
    <mergeCell ref="S229:T229"/>
    <mergeCell ref="S230:T230"/>
    <mergeCell ref="S231:T231"/>
    <mergeCell ref="S232:T232"/>
    <mergeCell ref="S224:T224"/>
    <mergeCell ref="S225:T225"/>
    <mergeCell ref="S226:T226"/>
    <mergeCell ref="S228:T228"/>
    <mergeCell ref="S219:T219"/>
    <mergeCell ref="S220:T220"/>
    <mergeCell ref="S222:T222"/>
    <mergeCell ref="S223:T223"/>
    <mergeCell ref="S214:T214"/>
    <mergeCell ref="S216:T216"/>
    <mergeCell ref="S217:T217"/>
    <mergeCell ref="S218:T218"/>
    <mergeCell ref="S210:T210"/>
    <mergeCell ref="S211:T211"/>
    <mergeCell ref="S212:T212"/>
    <mergeCell ref="S213:T213"/>
    <mergeCell ref="P276:R276"/>
    <mergeCell ref="D277:F277"/>
    <mergeCell ref="G278:I278"/>
    <mergeCell ref="J279:L279"/>
    <mergeCell ref="M274:O274"/>
    <mergeCell ref="D276:F276"/>
    <mergeCell ref="G276:I276"/>
    <mergeCell ref="J276:L276"/>
    <mergeCell ref="M276:O276"/>
    <mergeCell ref="P270:R270"/>
    <mergeCell ref="D271:F271"/>
    <mergeCell ref="G272:I272"/>
    <mergeCell ref="J273:L273"/>
    <mergeCell ref="M268:O268"/>
    <mergeCell ref="D270:F270"/>
    <mergeCell ref="G270:I270"/>
    <mergeCell ref="J270:L270"/>
    <mergeCell ref="M270:O270"/>
    <mergeCell ref="P264:R264"/>
    <mergeCell ref="D265:F265"/>
    <mergeCell ref="G266:I266"/>
    <mergeCell ref="J267:L267"/>
    <mergeCell ref="M262:O262"/>
    <mergeCell ref="D264:F264"/>
    <mergeCell ref="G264:I264"/>
    <mergeCell ref="J264:L264"/>
    <mergeCell ref="M264:O264"/>
    <mergeCell ref="P258:R258"/>
    <mergeCell ref="D259:F259"/>
    <mergeCell ref="G260:I260"/>
    <mergeCell ref="J261:L261"/>
    <mergeCell ref="M256:O256"/>
    <mergeCell ref="D258:F258"/>
    <mergeCell ref="G258:I258"/>
    <mergeCell ref="J258:L258"/>
    <mergeCell ref="M258:O258"/>
    <mergeCell ref="P252:R252"/>
    <mergeCell ref="D253:F253"/>
    <mergeCell ref="G254:I254"/>
    <mergeCell ref="J255:L255"/>
    <mergeCell ref="M250:O250"/>
    <mergeCell ref="D252:F252"/>
    <mergeCell ref="G252:I252"/>
    <mergeCell ref="J252:L252"/>
    <mergeCell ref="M252:O252"/>
    <mergeCell ref="P246:R246"/>
    <mergeCell ref="D247:F247"/>
    <mergeCell ref="G248:I248"/>
    <mergeCell ref="J249:L249"/>
    <mergeCell ref="M244:O244"/>
    <mergeCell ref="D246:F246"/>
    <mergeCell ref="G246:I246"/>
    <mergeCell ref="J246:L246"/>
    <mergeCell ref="M246:O246"/>
    <mergeCell ref="P240:R240"/>
    <mergeCell ref="D241:F241"/>
    <mergeCell ref="G242:I242"/>
    <mergeCell ref="J243:L243"/>
    <mergeCell ref="M238:O238"/>
    <mergeCell ref="D240:F240"/>
    <mergeCell ref="G240:I240"/>
    <mergeCell ref="J240:L240"/>
    <mergeCell ref="M240:O240"/>
    <mergeCell ref="P234:R234"/>
    <mergeCell ref="D235:F235"/>
    <mergeCell ref="G236:I236"/>
    <mergeCell ref="J237:L237"/>
    <mergeCell ref="M232:O232"/>
    <mergeCell ref="D234:F234"/>
    <mergeCell ref="G234:I234"/>
    <mergeCell ref="J234:L234"/>
    <mergeCell ref="M234:O234"/>
    <mergeCell ref="P228:R228"/>
    <mergeCell ref="D229:F229"/>
    <mergeCell ref="G230:I230"/>
    <mergeCell ref="J231:L231"/>
    <mergeCell ref="M226:O226"/>
    <mergeCell ref="D228:F228"/>
    <mergeCell ref="G228:I228"/>
    <mergeCell ref="J228:L228"/>
    <mergeCell ref="M228:O228"/>
    <mergeCell ref="P222:R222"/>
    <mergeCell ref="D223:F223"/>
    <mergeCell ref="G224:I224"/>
    <mergeCell ref="J225:L225"/>
    <mergeCell ref="M220:O220"/>
    <mergeCell ref="D222:F222"/>
    <mergeCell ref="G222:I222"/>
    <mergeCell ref="J222:L222"/>
    <mergeCell ref="M222:O222"/>
    <mergeCell ref="P216:R216"/>
    <mergeCell ref="D217:F217"/>
    <mergeCell ref="G218:I218"/>
    <mergeCell ref="J219:L219"/>
    <mergeCell ref="M214:O214"/>
    <mergeCell ref="D216:F216"/>
    <mergeCell ref="G216:I216"/>
    <mergeCell ref="J216:L216"/>
    <mergeCell ref="M216:O216"/>
    <mergeCell ref="P210:R210"/>
    <mergeCell ref="D211:F211"/>
    <mergeCell ref="G212:I212"/>
    <mergeCell ref="J213:L213"/>
    <mergeCell ref="D210:F210"/>
    <mergeCell ref="G210:I210"/>
    <mergeCell ref="J210:L210"/>
    <mergeCell ref="M210:O210"/>
    <mergeCell ref="S240:T240"/>
    <mergeCell ref="S241:T241"/>
    <mergeCell ref="S242:T242"/>
    <mergeCell ref="S243:T243"/>
    <mergeCell ref="S244:T244"/>
    <mergeCell ref="S246:T246"/>
    <mergeCell ref="S247:T247"/>
    <mergeCell ref="S248:T248"/>
    <mergeCell ref="S249:T249"/>
    <mergeCell ref="S250:T250"/>
    <mergeCell ref="S252:T252"/>
    <mergeCell ref="S253:T253"/>
    <mergeCell ref="S254:T254"/>
    <mergeCell ref="S255:T255"/>
    <mergeCell ref="S256:T256"/>
    <mergeCell ref="S258:T258"/>
    <mergeCell ref="S259:T259"/>
    <mergeCell ref="S260:T260"/>
    <mergeCell ref="S261:T261"/>
    <mergeCell ref="S262:T262"/>
    <mergeCell ref="S264:T264"/>
    <mergeCell ref="S265:T265"/>
    <mergeCell ref="S266:T266"/>
    <mergeCell ref="S267:T267"/>
    <mergeCell ref="S268:T268"/>
    <mergeCell ref="S270:T270"/>
    <mergeCell ref="S271:T271"/>
    <mergeCell ref="S272:T272"/>
    <mergeCell ref="S273:T273"/>
    <mergeCell ref="S274:T274"/>
    <mergeCell ref="S276:T276"/>
    <mergeCell ref="S277:T277"/>
    <mergeCell ref="S278:T278"/>
    <mergeCell ref="S279:T279"/>
    <mergeCell ref="S280:T280"/>
    <mergeCell ref="B284:B285"/>
    <mergeCell ref="C284:C285"/>
    <mergeCell ref="M280:O280"/>
    <mergeCell ref="C288:C289"/>
    <mergeCell ref="B288:B289"/>
    <mergeCell ref="B292:B293"/>
    <mergeCell ref="C292:C293"/>
    <mergeCell ref="B296:B297"/>
    <mergeCell ref="C296:C297"/>
    <mergeCell ref="B300:B301"/>
    <mergeCell ref="C300:C301"/>
    <mergeCell ref="AD292:AF293"/>
    <mergeCell ref="Z292:AC293"/>
    <mergeCell ref="Z296:AC297"/>
    <mergeCell ref="AD296:AF297"/>
    <mergeCell ref="Z284:AC285"/>
    <mergeCell ref="AD284:AF285"/>
    <mergeCell ref="Z288:AC289"/>
    <mergeCell ref="AD288:AF289"/>
    <mergeCell ref="Z304:AC305"/>
    <mergeCell ref="AD304:AF305"/>
    <mergeCell ref="B304:B305"/>
    <mergeCell ref="C304:C305"/>
    <mergeCell ref="E297:G300"/>
    <mergeCell ref="H300:J303"/>
    <mergeCell ref="AD300:AF301"/>
    <mergeCell ref="Z300:AC301"/>
    <mergeCell ref="J293:L296"/>
    <mergeCell ref="S286:U289"/>
    <mergeCell ref="H286:J289"/>
    <mergeCell ref="E289:G292"/>
    <mergeCell ref="V289:X292"/>
    <mergeCell ref="V297:X300"/>
    <mergeCell ref="S300:U303"/>
    <mergeCell ref="N295:O297"/>
    <mergeCell ref="Q293:S296"/>
  </mergeCells>
  <conditionalFormatting sqref="B8:B13 B50:B55 B28:B30 B22:B24">
    <cfRule type="expression" priority="1" dxfId="0" stopIfTrue="1">
      <formula>AA8=1</formula>
    </cfRule>
    <cfRule type="expression" priority="2" dxfId="1" stopIfTrue="1">
      <formula>AA8=2</formula>
    </cfRule>
  </conditionalFormatting>
  <conditionalFormatting sqref="B83:B85 B183:B188 B64:B66 B125:B133 B114:B122 B75:B77 B103:B111 B172:B177 B158:B160 B69:B71 B147:B155 B139:B144">
    <cfRule type="expression" priority="3" dxfId="0" stopIfTrue="1">
      <formula>V64=1</formula>
    </cfRule>
    <cfRule type="expression" priority="4" dxfId="1" stopIfTrue="1">
      <formula>V64=2</formula>
    </cfRule>
  </conditionalFormatting>
  <conditionalFormatting sqref="AA5:AB16 AA19:AB30 V58:W66 V69:W77 AA44:AB55 V80:W88 V103:W111 V114:W122 V125:W133 V136:W144 V147:W155 V158:W166 V169:W177 V180:W188">
    <cfRule type="cellIs" priority="5" dxfId="2" operator="equal" stopIfTrue="1">
      <formula>1</formula>
    </cfRule>
    <cfRule type="cellIs" priority="6" dxfId="3" operator="equal" stopIfTrue="1">
      <formula>2</formula>
    </cfRule>
  </conditionalFormatting>
  <conditionalFormatting sqref="S211:S214 S217:S220 S223:S226 S229:S232 S235:S238 S241:S244 S247:S250 S253:S256 S259:S262 S265:S268 S271:S274 S277:S280">
    <cfRule type="cellIs" priority="7" dxfId="2" operator="equal" stopIfTrue="1">
      <formula>1</formula>
    </cfRule>
  </conditionalFormatting>
  <conditionalFormatting sqref="C211:C214 C217:C220 C223:C226 C229:C232 C235:C238 C241:C244 C247:C250 C277:C280 C259:C262 C265:C268 C253:C256 C271:C274">
    <cfRule type="expression" priority="8" dxfId="4" stopIfTrue="1">
      <formula>S211=1</formula>
    </cfRule>
  </conditionalFormatting>
  <conditionalFormatting sqref="B211:B214 B277:B280 B223:B226 B229:B232 B235:B238 B217:B220 B247:B250 B241:B244 B259:B262 B265:B268 B253:B256 B271:B274">
    <cfRule type="expression" priority="9" dxfId="0" stopIfTrue="1">
      <formula>S211=1</formula>
    </cfRule>
  </conditionalFormatting>
  <conditionalFormatting sqref="C103:C111 C114:C122 C125:C133 C147:C152 C69:C77 C169:C177 C80:C88 C58:C66 C139:C144">
    <cfRule type="expression" priority="10" dxfId="0" stopIfTrue="1">
      <formula>V58=1</formula>
    </cfRule>
    <cfRule type="expression" priority="11" dxfId="1" stopIfTrue="1">
      <formula>V58=2</formula>
    </cfRule>
  </conditionalFormatting>
  <conditionalFormatting sqref="C158:C166 C180:C188">
    <cfRule type="expression" priority="12" dxfId="0" stopIfTrue="1">
      <formula>V158=1</formula>
    </cfRule>
  </conditionalFormatting>
  <conditionalFormatting sqref="B72:B74 B169:B171 B180:B182 B80:B82 B86:B88 B58:B63 B161:B166">
    <cfRule type="expression" priority="13" dxfId="0" stopIfTrue="1">
      <formula>V58=1</formula>
    </cfRule>
    <cfRule type="expression" priority="14" dxfId="1" stopIfTrue="1">
      <formula>V58=2</formula>
    </cfRule>
  </conditionalFormatting>
  <conditionalFormatting sqref="B44:B49 B5:B7 B14:B16 B19:B21 B25:B27">
    <cfRule type="expression" priority="15" dxfId="0" stopIfTrue="1">
      <formula>AA5=1</formula>
    </cfRule>
    <cfRule type="expression" priority="16" dxfId="1" stopIfTrue="1">
      <formula>AA5=2</formula>
    </cfRule>
  </conditionalFormatting>
  <conditionalFormatting sqref="C44:C55">
    <cfRule type="expression" priority="17" dxfId="0" stopIfTrue="1">
      <formula>AA44=1</formula>
    </cfRule>
  </conditionalFormatting>
  <conditionalFormatting sqref="C5:C16 C19:C30">
    <cfRule type="expression" priority="18" dxfId="0" stopIfTrue="1">
      <formula>AA5=1</formula>
    </cfRule>
    <cfRule type="expression" priority="19" dxfId="1" stopIfTrue="1">
      <formula>AA5=2</formula>
    </cfRule>
  </conditionalFormatting>
  <conditionalFormatting sqref="C153:C155">
    <cfRule type="expression" priority="20" dxfId="0" stopIfTrue="1">
      <formula>V153=1</formula>
    </cfRule>
  </conditionalFormatting>
  <conditionalFormatting sqref="C136:C138">
    <cfRule type="expression" priority="21" dxfId="0" stopIfTrue="1">
      <formula>V136=1</formula>
    </cfRule>
    <cfRule type="expression" priority="22" dxfId="1" stopIfTrue="1">
      <formula>V136=2</formula>
    </cfRule>
  </conditionalFormatting>
  <conditionalFormatting sqref="B136:B138">
    <cfRule type="expression" priority="23" dxfId="0" stopIfTrue="1">
      <formula>V136=1</formula>
    </cfRule>
    <cfRule type="expression" priority="24" dxfId="1" stopIfTrue="1">
      <formula>V136=2</formula>
    </cfRule>
  </conditionalFormatting>
  <printOptions/>
  <pageMargins left="0.75" right="0.75" top="1" bottom="1" header="0.512" footer="0.512"/>
  <pageSetup orientation="portrait" paperSize="9" scale="47" r:id="rId2"/>
  <rowBreaks count="3" manualBreakCount="3">
    <brk id="98" max="255" man="1"/>
    <brk id="206" max="255" man="1"/>
    <brk id="26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篠藤　眞</dc:creator>
  <cp:keywords/>
  <dc:description/>
  <cp:lastModifiedBy>Fujita</cp:lastModifiedBy>
  <cp:lastPrinted>2015-09-07T05:25:48Z</cp:lastPrinted>
  <dcterms:created xsi:type="dcterms:W3CDTF">2015-09-07T05:26:54Z</dcterms:created>
  <dcterms:modified xsi:type="dcterms:W3CDTF">2017-09-22T11:46:12Z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