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370" activeTab="0"/>
  </bookViews>
  <sheets>
    <sheet name="表紙" sheetId="1" r:id="rId1"/>
    <sheet name="シングルス" sheetId="2" r:id="rId2"/>
    <sheet name="ダブルス" sheetId="3" r:id="rId3"/>
  </sheets>
  <definedNames>
    <definedName name="_xlnm.Print_Area" localSheetId="1">'シングルス'!$A$1:$AH$110</definedName>
    <definedName name="_xlnm.Print_Area" localSheetId="2">'ダブルス'!$A$1:$AC$78</definedName>
    <definedName name="_xlnm.Print_Area" localSheetId="0">'表紙'!$A$1:$K$47</definedName>
  </definedNames>
  <calcPr fullCalcOnLoad="1"/>
</workbook>
</file>

<file path=xl/sharedStrings.xml><?xml version="1.0" encoding="utf-8"?>
<sst xmlns="http://schemas.openxmlformats.org/spreadsheetml/2006/main" count="524" uniqueCount="146">
  <si>
    <t>バドミントン選手権大会</t>
  </si>
  <si>
    <t>令和４年３月５日（土）</t>
  </si>
  <si>
    <t>新居浜市民体育館</t>
  </si>
  <si>
    <r>
      <rPr>
        <sz val="14"/>
        <color indexed="8"/>
        <rFont val="DejaVu Sans"/>
        <family val="2"/>
      </rPr>
      <t>新居浜ジュニアバドミントン連盟（新居浜</t>
    </r>
    <r>
      <rPr>
        <sz val="14"/>
        <color indexed="8"/>
        <rFont val="ＭＳ Ｐゴシック"/>
        <family val="3"/>
      </rPr>
      <t>JBC)</t>
    </r>
  </si>
  <si>
    <t>新居浜市バドミントン協会</t>
  </si>
  <si>
    <t>新居浜市教育委員会</t>
  </si>
  <si>
    <t>女子シングルス１部</t>
  </si>
  <si>
    <t>女子シングルス２部</t>
  </si>
  <si>
    <t>女子ダブルス１部</t>
  </si>
  <si>
    <t>女子ダブルス２部</t>
  </si>
  <si>
    <t>期　日</t>
  </si>
  <si>
    <t>場　所</t>
  </si>
  <si>
    <t>主　催</t>
  </si>
  <si>
    <t>後　援</t>
  </si>
  <si>
    <t>-</t>
  </si>
  <si>
    <t>男子シングルス１部</t>
  </si>
  <si>
    <t>鈴木</t>
  </si>
  <si>
    <t>勝敗</t>
  </si>
  <si>
    <t>順位</t>
  </si>
  <si>
    <t>(中　萩)</t>
  </si>
  <si>
    <t>-</t>
  </si>
  <si>
    <t>(角　野)</t>
  </si>
  <si>
    <t>Bブロック</t>
  </si>
  <si>
    <t>(神　郷)</t>
  </si>
  <si>
    <t>A-1</t>
  </si>
  <si>
    <t>B-1</t>
  </si>
  <si>
    <t>男子シングルス２部</t>
  </si>
  <si>
    <t>坂本</t>
  </si>
  <si>
    <t>加藤</t>
  </si>
  <si>
    <t>土井</t>
  </si>
  <si>
    <t>伊藤</t>
  </si>
  <si>
    <t>坂本　潤星</t>
  </si>
  <si>
    <t>(多喜浜)</t>
  </si>
  <si>
    <t>加藤　蒼馬</t>
  </si>
  <si>
    <t>(惣　開)</t>
  </si>
  <si>
    <t>土井琉之介</t>
  </si>
  <si>
    <t>伊藤　伸一</t>
  </si>
  <si>
    <t>Ａブロック</t>
  </si>
  <si>
    <t>瀧本</t>
  </si>
  <si>
    <t>平岡</t>
  </si>
  <si>
    <t>小寺</t>
  </si>
  <si>
    <t>(大生院)</t>
  </si>
  <si>
    <t>平岡　希彩</t>
  </si>
  <si>
    <t>伊藤　結愛</t>
  </si>
  <si>
    <t>(宮　西)</t>
  </si>
  <si>
    <t>小寺　真瑚</t>
  </si>
  <si>
    <t>秋本</t>
  </si>
  <si>
    <t>河村</t>
  </si>
  <si>
    <t>難波江</t>
  </si>
  <si>
    <t>(船　木)</t>
  </si>
  <si>
    <t>秋本　華奈</t>
  </si>
  <si>
    <t>河村　光桜</t>
  </si>
  <si>
    <t>難波江つぐみ</t>
  </si>
  <si>
    <t>Cブロック</t>
  </si>
  <si>
    <t>渡部</t>
  </si>
  <si>
    <t>白石</t>
  </si>
  <si>
    <t>松岡</t>
  </si>
  <si>
    <t>渡部　希彩</t>
  </si>
  <si>
    <t>白石　美空</t>
  </si>
  <si>
    <t>松岡　結月</t>
  </si>
  <si>
    <t>Dブロック</t>
  </si>
  <si>
    <t>高橋</t>
  </si>
  <si>
    <t>安部</t>
  </si>
  <si>
    <t>小野</t>
  </si>
  <si>
    <t>高橋　璃乃</t>
  </si>
  <si>
    <t>安部向日葵</t>
  </si>
  <si>
    <t>小野　聡美</t>
  </si>
  <si>
    <t>C-1</t>
  </si>
  <si>
    <t>D-1</t>
  </si>
  <si>
    <t>濱崎</t>
  </si>
  <si>
    <t>林</t>
  </si>
  <si>
    <t>濱崎そのか</t>
  </si>
  <si>
    <t>林　結花</t>
  </si>
  <si>
    <t>鈴木　心菜</t>
  </si>
  <si>
    <t>男子ダブルス１部</t>
  </si>
  <si>
    <t>(中　萩)</t>
  </si>
  <si>
    <t>-</t>
  </si>
  <si>
    <t>(角　野)</t>
  </si>
  <si>
    <t>(神　郷)</t>
  </si>
  <si>
    <t>男子ダブルス２部</t>
  </si>
  <si>
    <t>（惣　開）</t>
  </si>
  <si>
    <t>加藤　蒼馬
岸田　大輝</t>
  </si>
  <si>
    <t>（多喜浜）</t>
  </si>
  <si>
    <t>Ａブロック</t>
  </si>
  <si>
    <t>瀧本・小野</t>
  </si>
  <si>
    <t>渡部・伊藤</t>
  </si>
  <si>
    <t>白石・河村</t>
  </si>
  <si>
    <t>難波江・神野</t>
  </si>
  <si>
    <t>(大生院)</t>
  </si>
  <si>
    <t>瀧本　  蛍
小野　聡美</t>
  </si>
  <si>
    <t>渡部　希彩
伊藤　結愛</t>
  </si>
  <si>
    <t>白石　美空
河村　光桜</t>
  </si>
  <si>
    <t>Bブロック</t>
  </si>
  <si>
    <t>秋本・松岡</t>
  </si>
  <si>
    <t>小寺・安部</t>
  </si>
  <si>
    <t>高橋・平岡</t>
  </si>
  <si>
    <t>濱崎・鈴木</t>
  </si>
  <si>
    <t>(船　木)</t>
  </si>
  <si>
    <t>秋本　華奈
松岡　結月</t>
  </si>
  <si>
    <t>(宮　西)</t>
  </si>
  <si>
    <t>小寺　真瑚
安部向日葵</t>
  </si>
  <si>
    <t>高橋　璃乃
平岡　希彩</t>
  </si>
  <si>
    <t>オープン</t>
  </si>
  <si>
    <t>濱崎そのか
鈴木　心菜</t>
  </si>
  <si>
    <t>A-1</t>
  </si>
  <si>
    <t>B-1</t>
  </si>
  <si>
    <t xml:space="preserve"> 暫 定 優 勝</t>
  </si>
  <si>
    <t>-</t>
  </si>
  <si>
    <t>-</t>
  </si>
  <si>
    <t>-</t>
  </si>
  <si>
    <t>-</t>
  </si>
  <si>
    <t>-</t>
  </si>
  <si>
    <t>-</t>
  </si>
  <si>
    <t>-</t>
  </si>
  <si>
    <t>(中　萩)</t>
  </si>
  <si>
    <t>(角　野)</t>
  </si>
  <si>
    <t>(神　郷)</t>
  </si>
  <si>
    <t>宮崎　音弥</t>
  </si>
  <si>
    <t>小西　遥陽</t>
  </si>
  <si>
    <t>田中僚一郎</t>
  </si>
  <si>
    <t>鈴木　大誠</t>
  </si>
  <si>
    <t>日田　崚介</t>
  </si>
  <si>
    <t>日田</t>
  </si>
  <si>
    <t>鈴木</t>
  </si>
  <si>
    <t>田中</t>
  </si>
  <si>
    <t>小西</t>
  </si>
  <si>
    <t>宮崎</t>
  </si>
  <si>
    <t>-</t>
  </si>
  <si>
    <t>-</t>
  </si>
  <si>
    <t>日田　崚介
小西　遥陽</t>
  </si>
  <si>
    <t>田中僚一郎
坂本　潤星</t>
  </si>
  <si>
    <t>鈴木　大誠
安藤　大空</t>
  </si>
  <si>
    <t>宮崎　音弥
田坂　颯汰</t>
  </si>
  <si>
    <t>日田・小西</t>
  </si>
  <si>
    <t>田中・坂本</t>
  </si>
  <si>
    <t>鈴木・安藤</t>
  </si>
  <si>
    <t>宮崎・田坂</t>
  </si>
  <si>
    <t>第２７回新居浜市小学生</t>
  </si>
  <si>
    <t>21-14
21-19</t>
  </si>
  <si>
    <r>
      <t>難波江つぐみ</t>
    </r>
    <r>
      <rPr>
        <sz val="11"/>
        <color indexed="8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神野　莉子</t>
    </r>
  </si>
  <si>
    <t>15-21
21-16
21-13</t>
  </si>
  <si>
    <t>伊藤　伸一
土井琉之介</t>
  </si>
  <si>
    <t>21-12
21-05</t>
  </si>
  <si>
    <t>21-11
21-10</t>
  </si>
  <si>
    <t>16-21
21-08
21-16</t>
  </si>
  <si>
    <t>瀧本　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</si>
</sst>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indexed="8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40"/>
      <color indexed="8"/>
      <name val="DejaVu Sans"/>
      <family val="2"/>
    </font>
    <font>
      <sz val="14"/>
      <color indexed="8"/>
      <name val="DejaVu Sans"/>
      <family val="2"/>
    </font>
    <font>
      <sz val="14"/>
      <color indexed="8"/>
      <name val="ＭＳ Ｐゴシック"/>
      <family val="3"/>
    </font>
    <font>
      <sz val="12"/>
      <name val="Osaka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8"/>
      <color indexed="12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sz val="18"/>
      <color indexed="10"/>
      <name val="ＭＳ ゴシック"/>
      <family val="3"/>
    </font>
    <font>
      <sz val="40"/>
      <color indexed="8"/>
      <name val="ＭＳ Ｐゴシック"/>
      <family val="3"/>
    </font>
    <font>
      <sz val="11"/>
      <color indexed="9"/>
      <name val="ＭＳ ゴシック"/>
      <family val="3"/>
    </font>
    <font>
      <sz val="12"/>
      <color indexed="22"/>
      <name val="ＭＳ ゴシック"/>
      <family val="3"/>
    </font>
    <font>
      <sz val="11"/>
      <color indexed="22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ゴシック"/>
      <family val="3"/>
    </font>
    <font>
      <sz val="6"/>
      <color indexed="9"/>
      <name val="ＭＳ Ｐゴシック"/>
      <family val="3"/>
    </font>
    <font>
      <sz val="6"/>
      <color indexed="22"/>
      <name val="ＭＳ ゴシック"/>
      <family val="3"/>
    </font>
    <font>
      <sz val="6"/>
      <color indexed="2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8"/>
      <name val="ＭＳ Ｐゴシック"/>
      <family val="3"/>
    </font>
    <font>
      <b/>
      <sz val="16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4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13" borderId="0" applyNumberFormat="0" applyBorder="0" applyProtection="0">
      <alignment vertical="center"/>
    </xf>
    <xf numFmtId="0" fontId="12" fillId="14" borderId="0" applyNumberFormat="0" applyBorder="0" applyProtection="0">
      <alignment vertical="center"/>
    </xf>
    <xf numFmtId="0" fontId="11" fillId="15" borderId="0" applyNumberFormat="0" applyBorder="0" applyProtection="0">
      <alignment vertical="center"/>
    </xf>
    <xf numFmtId="0" fontId="9" fillId="16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6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19" borderId="0" applyNumberFormat="0" applyBorder="0" applyProtection="0">
      <alignment vertical="center"/>
    </xf>
    <xf numFmtId="0" fontId="5" fillId="19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43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9" borderId="0" applyNumberFormat="0" applyBorder="0" applyAlignment="0" applyProtection="0"/>
    <xf numFmtId="9" fontId="1" fillId="0" borderId="0" applyFill="0" applyBorder="0" applyAlignment="0" applyProtection="0"/>
    <xf numFmtId="0" fontId="0" fillId="5" borderId="3" applyNumberFormat="0" applyFont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7" fillId="9" borderId="1" applyNumberFormat="0" applyAlignment="0" applyProtection="0"/>
    <xf numFmtId="0" fontId="16" fillId="0" borderId="0">
      <alignment/>
      <protection/>
    </xf>
    <xf numFmtId="0" fontId="58" fillId="6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9" fillId="0" borderId="0" xfId="77" applyFont="1">
      <alignment/>
      <protection/>
    </xf>
    <xf numFmtId="0" fontId="17" fillId="0" borderId="0" xfId="77" applyFont="1">
      <alignment/>
      <protection/>
    </xf>
    <xf numFmtId="0" fontId="20" fillId="0" borderId="0" xfId="77" applyFont="1" applyBorder="1" applyAlignment="1">
      <alignment horizontal="center"/>
      <protection/>
    </xf>
    <xf numFmtId="0" fontId="18" fillId="0" borderId="0" xfId="77" applyFont="1" applyAlignment="1">
      <alignment/>
      <protection/>
    </xf>
    <xf numFmtId="0" fontId="23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0" fillId="0" borderId="0" xfId="77" applyFont="1">
      <alignment/>
      <protection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32" fillId="0" borderId="0" xfId="77" applyFont="1" applyAlignment="1">
      <alignment/>
      <protection/>
    </xf>
    <xf numFmtId="0" fontId="20" fillId="0" borderId="14" xfId="77" applyFont="1" applyBorder="1" applyAlignment="1">
      <alignment horizontal="center"/>
      <protection/>
    </xf>
    <xf numFmtId="0" fontId="31" fillId="0" borderId="0" xfId="0" applyFont="1" applyBorder="1" applyAlignment="1">
      <alignment vertical="center" textRotation="255"/>
    </xf>
    <xf numFmtId="0" fontId="33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0" xfId="0" applyFont="1" applyAlignment="1">
      <alignment vertical="center"/>
    </xf>
    <xf numFmtId="0" fontId="34" fillId="0" borderId="0" xfId="77" applyFont="1">
      <alignment/>
      <protection/>
    </xf>
    <xf numFmtId="0" fontId="35" fillId="0" borderId="0" xfId="77" applyFont="1">
      <alignment/>
      <protection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77" applyFont="1">
      <alignment/>
      <protection/>
    </xf>
    <xf numFmtId="0" fontId="39" fillId="0" borderId="0" xfId="0" applyFont="1" applyAlignment="1">
      <alignment vertical="center"/>
    </xf>
    <xf numFmtId="0" fontId="40" fillId="0" borderId="0" xfId="77" applyFont="1">
      <alignment/>
      <protection/>
    </xf>
    <xf numFmtId="0" fontId="41" fillId="0" borderId="0" xfId="0" applyFont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0" xfId="77" applyFont="1" applyBorder="1" applyAlignment="1">
      <alignment horizontal="center"/>
      <protection/>
    </xf>
    <xf numFmtId="0" fontId="25" fillId="0" borderId="13" xfId="0" applyFont="1" applyBorder="1" applyAlignment="1">
      <alignment horizontal="center" vertical="center"/>
    </xf>
    <xf numFmtId="0" fontId="0" fillId="0" borderId="41" xfId="0" applyBorder="1" applyAlignment="1">
      <alignment horizontal="center" vertical="top"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0" borderId="0" xfId="77" applyFont="1" applyBorder="1" applyAlignment="1">
      <alignment horizontal="center"/>
      <protection/>
    </xf>
    <xf numFmtId="0" fontId="0" fillId="0" borderId="4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4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8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5" fillId="0" borderId="2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5" xfId="0" applyFont="1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1" fillId="0" borderId="0" xfId="0" applyFont="1" applyBorder="1" applyAlignment="1">
      <alignment vertical="center" textRotation="255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標準 2" xfId="77"/>
    <cellStyle name="良い" xfId="78"/>
  </cellStyles>
  <dxfs count="24"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13</xdr:row>
      <xdr:rowOff>76200</xdr:rowOff>
    </xdr:from>
    <xdr:to>
      <xdr:col>8</xdr:col>
      <xdr:colOff>114300</xdr:colOff>
      <xdr:row>29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219450"/>
          <a:ext cx="2971800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2</xdr:row>
      <xdr:rowOff>85725</xdr:rowOff>
    </xdr:from>
    <xdr:to>
      <xdr:col>4</xdr:col>
      <xdr:colOff>142875</xdr:colOff>
      <xdr:row>4</xdr:row>
      <xdr:rowOff>95250</xdr:rowOff>
    </xdr:to>
    <xdr:sp>
      <xdr:nvSpPr>
        <xdr:cNvPr id="2" name="Rectangle 45">
          <a:hlinkClick r:id="rId2"/>
        </xdr:cNvPr>
        <xdr:cNvSpPr>
          <a:spLocks/>
        </xdr:cNvSpPr>
      </xdr:nvSpPr>
      <xdr:spPr>
        <a:xfrm>
          <a:off x="733425" y="428625"/>
          <a:ext cx="1228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88</xdr:row>
      <xdr:rowOff>28575</xdr:rowOff>
    </xdr:from>
    <xdr:ext cx="161925" cy="571500"/>
    <xdr:sp>
      <xdr:nvSpPr>
        <xdr:cNvPr id="1" name="Text Box 1"/>
        <xdr:cNvSpPr txBox="1">
          <a:spLocks noChangeArrowheads="1"/>
        </xdr:cNvSpPr>
      </xdr:nvSpPr>
      <xdr:spPr>
        <a:xfrm>
          <a:off x="2714625" y="16811625"/>
          <a:ext cx="161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瀧本　蛍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72</xdr:row>
      <xdr:rowOff>0</xdr:rowOff>
    </xdr:from>
    <xdr:to>
      <xdr:col>26</xdr:col>
      <xdr:colOff>76200</xdr:colOff>
      <xdr:row>73</xdr:row>
      <xdr:rowOff>28575</xdr:rowOff>
    </xdr:to>
    <xdr:sp fLocksText="0">
      <xdr:nvSpPr>
        <xdr:cNvPr id="1" name="Text Box 27"/>
        <xdr:cNvSpPr txBox="1">
          <a:spLocks noChangeArrowheads="1"/>
        </xdr:cNvSpPr>
      </xdr:nvSpPr>
      <xdr:spPr>
        <a:xfrm>
          <a:off x="6229350" y="1339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0</xdr:rowOff>
    </xdr:from>
    <xdr:to>
      <xdr:col>26</xdr:col>
      <xdr:colOff>76200</xdr:colOff>
      <xdr:row>73</xdr:row>
      <xdr:rowOff>28575</xdr:rowOff>
    </xdr:to>
    <xdr:sp fLocksText="0">
      <xdr:nvSpPr>
        <xdr:cNvPr id="2" name="Text Box 28"/>
        <xdr:cNvSpPr txBox="1">
          <a:spLocks noChangeArrowheads="1"/>
        </xdr:cNvSpPr>
      </xdr:nvSpPr>
      <xdr:spPr>
        <a:xfrm>
          <a:off x="6229350" y="1339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0</xdr:rowOff>
    </xdr:from>
    <xdr:to>
      <xdr:col>26</xdr:col>
      <xdr:colOff>76200</xdr:colOff>
      <xdr:row>73</xdr:row>
      <xdr:rowOff>38100</xdr:rowOff>
    </xdr:to>
    <xdr:sp fLocksText="0">
      <xdr:nvSpPr>
        <xdr:cNvPr id="3" name="Text Box 27"/>
        <xdr:cNvSpPr txBox="1">
          <a:spLocks noChangeArrowheads="1"/>
        </xdr:cNvSpPr>
      </xdr:nvSpPr>
      <xdr:spPr>
        <a:xfrm>
          <a:off x="6229350" y="1339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0</xdr:rowOff>
    </xdr:from>
    <xdr:to>
      <xdr:col>26</xdr:col>
      <xdr:colOff>76200</xdr:colOff>
      <xdr:row>73</xdr:row>
      <xdr:rowOff>28575</xdr:rowOff>
    </xdr:to>
    <xdr:sp fLocksText="0">
      <xdr:nvSpPr>
        <xdr:cNvPr id="4" name="Text Box 28"/>
        <xdr:cNvSpPr txBox="1">
          <a:spLocks noChangeArrowheads="1"/>
        </xdr:cNvSpPr>
      </xdr:nvSpPr>
      <xdr:spPr>
        <a:xfrm>
          <a:off x="6229350" y="1339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0</xdr:rowOff>
    </xdr:from>
    <xdr:to>
      <xdr:col>26</xdr:col>
      <xdr:colOff>76200</xdr:colOff>
      <xdr:row>73</xdr:row>
      <xdr:rowOff>38100</xdr:rowOff>
    </xdr:to>
    <xdr:sp fLocksText="0">
      <xdr:nvSpPr>
        <xdr:cNvPr id="5" name="Text Box 27"/>
        <xdr:cNvSpPr txBox="1">
          <a:spLocks noChangeArrowheads="1"/>
        </xdr:cNvSpPr>
      </xdr:nvSpPr>
      <xdr:spPr>
        <a:xfrm>
          <a:off x="6229350" y="1339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0</xdr:rowOff>
    </xdr:from>
    <xdr:to>
      <xdr:col>26</xdr:col>
      <xdr:colOff>76200</xdr:colOff>
      <xdr:row>73</xdr:row>
      <xdr:rowOff>38100</xdr:rowOff>
    </xdr:to>
    <xdr:sp fLocksText="0">
      <xdr:nvSpPr>
        <xdr:cNvPr id="6" name="Text Box 28"/>
        <xdr:cNvSpPr txBox="1">
          <a:spLocks noChangeArrowheads="1"/>
        </xdr:cNvSpPr>
      </xdr:nvSpPr>
      <xdr:spPr>
        <a:xfrm>
          <a:off x="6229350" y="1339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0</xdr:rowOff>
    </xdr:from>
    <xdr:to>
      <xdr:col>26</xdr:col>
      <xdr:colOff>76200</xdr:colOff>
      <xdr:row>73</xdr:row>
      <xdr:rowOff>38100</xdr:rowOff>
    </xdr:to>
    <xdr:sp fLocksText="0">
      <xdr:nvSpPr>
        <xdr:cNvPr id="7" name="Text Box 27"/>
        <xdr:cNvSpPr txBox="1">
          <a:spLocks noChangeArrowheads="1"/>
        </xdr:cNvSpPr>
      </xdr:nvSpPr>
      <xdr:spPr>
        <a:xfrm>
          <a:off x="6229350" y="1339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0</xdr:rowOff>
    </xdr:from>
    <xdr:to>
      <xdr:col>26</xdr:col>
      <xdr:colOff>76200</xdr:colOff>
      <xdr:row>73</xdr:row>
      <xdr:rowOff>38100</xdr:rowOff>
    </xdr:to>
    <xdr:sp fLocksText="0">
      <xdr:nvSpPr>
        <xdr:cNvPr id="8" name="Text Box 28"/>
        <xdr:cNvSpPr txBox="1">
          <a:spLocks noChangeArrowheads="1"/>
        </xdr:cNvSpPr>
      </xdr:nvSpPr>
      <xdr:spPr>
        <a:xfrm>
          <a:off x="6229350" y="1339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0</xdr:rowOff>
    </xdr:from>
    <xdr:to>
      <xdr:col>26</xdr:col>
      <xdr:colOff>76200</xdr:colOff>
      <xdr:row>73</xdr:row>
      <xdr:rowOff>38100</xdr:rowOff>
    </xdr:to>
    <xdr:sp fLocksText="0">
      <xdr:nvSpPr>
        <xdr:cNvPr id="9" name="Text Box 27"/>
        <xdr:cNvSpPr txBox="1">
          <a:spLocks noChangeArrowheads="1"/>
        </xdr:cNvSpPr>
      </xdr:nvSpPr>
      <xdr:spPr>
        <a:xfrm>
          <a:off x="6229350" y="1339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0</xdr:rowOff>
    </xdr:from>
    <xdr:to>
      <xdr:col>26</xdr:col>
      <xdr:colOff>76200</xdr:colOff>
      <xdr:row>73</xdr:row>
      <xdr:rowOff>28575</xdr:rowOff>
    </xdr:to>
    <xdr:sp fLocksText="0">
      <xdr:nvSpPr>
        <xdr:cNvPr id="10" name="Text Box 28"/>
        <xdr:cNvSpPr txBox="1">
          <a:spLocks noChangeArrowheads="1"/>
        </xdr:cNvSpPr>
      </xdr:nvSpPr>
      <xdr:spPr>
        <a:xfrm>
          <a:off x="6229350" y="1339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0</xdr:rowOff>
    </xdr:from>
    <xdr:to>
      <xdr:col>26</xdr:col>
      <xdr:colOff>76200</xdr:colOff>
      <xdr:row>73</xdr:row>
      <xdr:rowOff>38100</xdr:rowOff>
    </xdr:to>
    <xdr:sp fLocksText="0">
      <xdr:nvSpPr>
        <xdr:cNvPr id="11" name="Text Box 27"/>
        <xdr:cNvSpPr txBox="1">
          <a:spLocks noChangeArrowheads="1"/>
        </xdr:cNvSpPr>
      </xdr:nvSpPr>
      <xdr:spPr>
        <a:xfrm>
          <a:off x="6229350" y="1339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0</xdr:rowOff>
    </xdr:from>
    <xdr:to>
      <xdr:col>26</xdr:col>
      <xdr:colOff>76200</xdr:colOff>
      <xdr:row>73</xdr:row>
      <xdr:rowOff>28575</xdr:rowOff>
    </xdr:to>
    <xdr:sp fLocksText="0">
      <xdr:nvSpPr>
        <xdr:cNvPr id="12" name="Text Box 28"/>
        <xdr:cNvSpPr txBox="1">
          <a:spLocks noChangeArrowheads="1"/>
        </xdr:cNvSpPr>
      </xdr:nvSpPr>
      <xdr:spPr>
        <a:xfrm>
          <a:off x="6229350" y="1339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19050</xdr:colOff>
      <xdr:row>61</xdr:row>
      <xdr:rowOff>95250</xdr:rowOff>
    </xdr:from>
    <xdr:ext cx="304800" cy="857250"/>
    <xdr:sp>
      <xdr:nvSpPr>
        <xdr:cNvPr id="13" name="Text Box 13"/>
        <xdr:cNvSpPr txBox="1">
          <a:spLocks noChangeArrowheads="1"/>
        </xdr:cNvSpPr>
      </xdr:nvSpPr>
      <xdr:spPr>
        <a:xfrm>
          <a:off x="2447925" y="11591925"/>
          <a:ext cx="3048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難波江つぐみ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神野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莉子</a:t>
          </a:r>
        </a:p>
      </xdr:txBody>
    </xdr:sp>
    <xdr:clientData/>
  </xdr:oneCellAnchor>
  <xdr:oneCellAnchor>
    <xdr:from>
      <xdr:col>7</xdr:col>
      <xdr:colOff>28575</xdr:colOff>
      <xdr:row>20</xdr:row>
      <xdr:rowOff>66675</xdr:rowOff>
    </xdr:from>
    <xdr:ext cx="304800" cy="714375"/>
    <xdr:sp>
      <xdr:nvSpPr>
        <xdr:cNvPr id="14" name="Text Box 14"/>
        <xdr:cNvSpPr txBox="1">
          <a:spLocks noChangeArrowheads="1"/>
        </xdr:cNvSpPr>
      </xdr:nvSpPr>
      <xdr:spPr>
        <a:xfrm>
          <a:off x="2457450" y="393382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伊藤　伸一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土井琉之介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46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.25390625" style="0" customWidth="1"/>
    <col min="10" max="10" width="11.00390625" style="0" customWidth="1"/>
  </cols>
  <sheetData>
    <row r="6" spans="2:3" ht="49.5">
      <c r="B6" s="59" t="s">
        <v>137</v>
      </c>
      <c r="C6" s="1"/>
    </row>
    <row r="8" spans="2:3" ht="49.5">
      <c r="B8" s="1" t="s">
        <v>0</v>
      </c>
      <c r="C8" s="1"/>
    </row>
    <row r="38" spans="2:5" ht="18">
      <c r="B38" s="4" t="s">
        <v>10</v>
      </c>
      <c r="C38" s="2"/>
      <c r="D38" s="2" t="s">
        <v>1</v>
      </c>
      <c r="E38" s="2"/>
    </row>
    <row r="39" spans="2:5" ht="18">
      <c r="B39" s="2"/>
      <c r="C39" s="2"/>
      <c r="D39" s="2"/>
      <c r="E39" s="2"/>
    </row>
    <row r="40" spans="2:5" ht="18">
      <c r="B40" s="4" t="s">
        <v>11</v>
      </c>
      <c r="C40" s="2"/>
      <c r="D40" s="2" t="s">
        <v>2</v>
      </c>
      <c r="E40" s="2"/>
    </row>
    <row r="41" spans="2:5" ht="18">
      <c r="B41" s="2"/>
      <c r="C41" s="2"/>
      <c r="D41" s="2"/>
      <c r="E41" s="2"/>
    </row>
    <row r="42" spans="2:5" ht="18">
      <c r="B42" s="4" t="s">
        <v>12</v>
      </c>
      <c r="C42" s="2"/>
      <c r="D42" s="2" t="s">
        <v>3</v>
      </c>
      <c r="E42" s="2"/>
    </row>
    <row r="43" spans="2:5" ht="18">
      <c r="B43" s="2"/>
      <c r="C43" s="2"/>
      <c r="D43" s="2"/>
      <c r="E43" s="2"/>
    </row>
    <row r="44" spans="2:5" ht="18">
      <c r="B44" s="4" t="s">
        <v>13</v>
      </c>
      <c r="C44" s="2"/>
      <c r="D44" s="2" t="s">
        <v>4</v>
      </c>
      <c r="E44" s="2"/>
    </row>
    <row r="45" spans="2:5" ht="18">
      <c r="B45" s="2"/>
      <c r="C45" s="2"/>
      <c r="D45" s="2"/>
      <c r="E45" s="2"/>
    </row>
    <row r="46" spans="2:5" ht="18">
      <c r="B46" s="2"/>
      <c r="C46" s="2"/>
      <c r="D46" s="2" t="s">
        <v>5</v>
      </c>
      <c r="E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AQ110"/>
  <sheetViews>
    <sheetView showGridLines="0" view="pageBreakPreview" zoomScaleSheetLayoutView="100" zoomScalePageLayoutView="0" workbookViewId="0" topLeftCell="A1">
      <selection activeCell="AA28" sqref="AA28:AB30"/>
    </sheetView>
  </sheetViews>
  <sheetFormatPr defaultColWidth="9.00390625" defaultRowHeight="13.5"/>
  <cols>
    <col min="1" max="1" width="2.875" style="0" customWidth="1"/>
    <col min="2" max="2" width="7.625" style="0" customWidth="1"/>
    <col min="3" max="3" width="10.625" style="0" customWidth="1"/>
    <col min="4" max="33" width="2.625" style="0" customWidth="1"/>
    <col min="34" max="34" width="3.625" style="0" customWidth="1"/>
    <col min="35" max="41" width="3.625" style="70" customWidth="1"/>
    <col min="42" max="43" width="9.00390625" style="70" customWidth="1"/>
  </cols>
  <sheetData>
    <row r="2" spans="2:43" s="6" customFormat="1" ht="21">
      <c r="B2" s="91" t="s">
        <v>15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8"/>
      <c r="AI2" s="69"/>
      <c r="AJ2" s="69"/>
      <c r="AK2" s="69"/>
      <c r="AL2" s="69"/>
      <c r="AM2" s="69"/>
      <c r="AN2" s="69"/>
      <c r="AO2" s="69"/>
      <c r="AP2" s="69"/>
      <c r="AQ2" s="69"/>
    </row>
    <row r="3" spans="2:43" s="6" customFormat="1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I3" s="69"/>
      <c r="AJ3" s="69"/>
      <c r="AK3" s="69"/>
      <c r="AL3" s="69"/>
      <c r="AM3" s="69"/>
      <c r="AN3" s="69"/>
      <c r="AO3" s="69"/>
      <c r="AP3" s="69"/>
      <c r="AQ3" s="69"/>
    </row>
    <row r="4" spans="2:33" ht="15" customHeight="1">
      <c r="B4" s="94"/>
      <c r="C4" s="95"/>
      <c r="D4" s="96" t="s">
        <v>122</v>
      </c>
      <c r="E4" s="97"/>
      <c r="F4" s="97"/>
      <c r="G4" s="97"/>
      <c r="H4" s="98"/>
      <c r="I4" s="96" t="s">
        <v>123</v>
      </c>
      <c r="J4" s="97"/>
      <c r="K4" s="97"/>
      <c r="L4" s="97"/>
      <c r="M4" s="98"/>
      <c r="N4" s="96" t="s">
        <v>124</v>
      </c>
      <c r="O4" s="97"/>
      <c r="P4" s="97"/>
      <c r="Q4" s="97"/>
      <c r="R4" s="98"/>
      <c r="S4" s="96" t="s">
        <v>125</v>
      </c>
      <c r="T4" s="97"/>
      <c r="U4" s="97"/>
      <c r="V4" s="97"/>
      <c r="W4" s="98"/>
      <c r="X4" s="96" t="s">
        <v>126</v>
      </c>
      <c r="Y4" s="97"/>
      <c r="Z4" s="97"/>
      <c r="AA4" s="97"/>
      <c r="AB4" s="98"/>
      <c r="AC4" s="96" t="s">
        <v>17</v>
      </c>
      <c r="AD4" s="97"/>
      <c r="AE4" s="98"/>
      <c r="AF4" s="96" t="s">
        <v>18</v>
      </c>
      <c r="AG4" s="98"/>
    </row>
    <row r="5" spans="2:43" ht="15" customHeight="1">
      <c r="B5" s="92" t="s">
        <v>114</v>
      </c>
      <c r="C5" s="88" t="s">
        <v>121</v>
      </c>
      <c r="D5" s="85"/>
      <c r="E5" s="78"/>
      <c r="F5" s="78"/>
      <c r="G5" s="78"/>
      <c r="H5" s="79"/>
      <c r="I5" s="18" t="str">
        <f>IF(I6="","",IF(I6&gt;M6,"○","×"))</f>
        <v>○</v>
      </c>
      <c r="J5" s="34">
        <v>21</v>
      </c>
      <c r="K5" s="16" t="s">
        <v>107</v>
      </c>
      <c r="L5" s="34">
        <v>6</v>
      </c>
      <c r="M5" s="35"/>
      <c r="N5" s="18" t="str">
        <f>IF(N6="","",IF(N6&gt;R6,"○","×"))</f>
        <v>○</v>
      </c>
      <c r="O5" s="34">
        <v>21</v>
      </c>
      <c r="P5" s="16" t="s">
        <v>107</v>
      </c>
      <c r="Q5" s="34">
        <v>5</v>
      </c>
      <c r="R5" s="35"/>
      <c r="S5" s="18" t="str">
        <f>IF(S6="","",IF(S6&gt;W6,"○","×"))</f>
        <v>○</v>
      </c>
      <c r="T5" s="34">
        <v>22</v>
      </c>
      <c r="U5" s="16" t="s">
        <v>107</v>
      </c>
      <c r="V5" s="34">
        <v>20</v>
      </c>
      <c r="W5" s="35"/>
      <c r="X5" s="18" t="str">
        <f>IF(X6="","",IF(X6&gt;AB6,"○","×"))</f>
        <v>○</v>
      </c>
      <c r="Y5" s="34">
        <v>21</v>
      </c>
      <c r="Z5" s="16" t="s">
        <v>107</v>
      </c>
      <c r="AA5" s="34">
        <v>6</v>
      </c>
      <c r="AB5" s="35"/>
      <c r="AC5" s="112">
        <f>IF(I5="","",COUNTIF(I5:AB5,"○"))</f>
        <v>4</v>
      </c>
      <c r="AD5" s="115" t="s">
        <v>14</v>
      </c>
      <c r="AE5" s="118">
        <f>IF(I5="","",COUNTIF(I5:AB5,"×"))</f>
        <v>0</v>
      </c>
      <c r="AF5" s="112">
        <f>IF(AI6="","",RANK(AI6,AI5:AI19))</f>
        <v>1</v>
      </c>
      <c r="AG5" s="118"/>
      <c r="AJ5" s="70">
        <f>IF(J5="","",IF(J5&gt;L5,1,0))</f>
        <v>1</v>
      </c>
      <c r="AK5" s="70">
        <f>IF(J5="","",IF(J5&lt;L5,1,0))</f>
        <v>0</v>
      </c>
      <c r="AL5" s="70">
        <f>IF(O5="","",IF(O5&gt;Q5,1,0))</f>
        <v>1</v>
      </c>
      <c r="AM5" s="70">
        <f>IF(O5="","",IF(O5&lt;Q5,1,0))</f>
        <v>0</v>
      </c>
      <c r="AN5" s="70">
        <f>IF(T5="","",IF(T5&gt;V5,1,0))</f>
        <v>1</v>
      </c>
      <c r="AO5" s="70">
        <f>IF(T5="","",IF(T5&lt;V5,1,0))</f>
        <v>0</v>
      </c>
      <c r="AP5" s="70">
        <f>IF(Y5="","",IF(Y5&gt;AA5,1,0))</f>
        <v>1</v>
      </c>
      <c r="AQ5" s="70">
        <f>IF(Y5="","",IF(Y5&lt;AA5,1,0))</f>
        <v>0</v>
      </c>
    </row>
    <row r="6" spans="2:43" ht="15" customHeight="1">
      <c r="B6" s="86"/>
      <c r="C6" s="89"/>
      <c r="D6" s="80"/>
      <c r="E6" s="81"/>
      <c r="F6" s="81"/>
      <c r="G6" s="81"/>
      <c r="H6" s="82"/>
      <c r="I6" s="77">
        <f>IF(J5="","",SUM(AJ5:AJ7))</f>
        <v>2</v>
      </c>
      <c r="J6" s="13">
        <v>22</v>
      </c>
      <c r="K6" s="16" t="s">
        <v>108</v>
      </c>
      <c r="L6" s="13">
        <v>20</v>
      </c>
      <c r="M6" s="99">
        <f>IF(J5="","",SUM(AK5:AK7))</f>
        <v>0</v>
      </c>
      <c r="N6" s="77">
        <f>IF(O5="","",SUM(AL5:AL7))</f>
        <v>2</v>
      </c>
      <c r="O6" s="13">
        <v>21</v>
      </c>
      <c r="P6" s="16" t="s">
        <v>109</v>
      </c>
      <c r="Q6" s="13">
        <v>6</v>
      </c>
      <c r="R6" s="99">
        <f>IF(O5="","",SUM(AM5:AM7))</f>
        <v>0</v>
      </c>
      <c r="S6" s="77">
        <f>IF(T5="","",SUM(AN5:AN7))</f>
        <v>2</v>
      </c>
      <c r="T6" s="13">
        <v>21</v>
      </c>
      <c r="U6" s="16" t="s">
        <v>110</v>
      </c>
      <c r="V6" s="13">
        <v>5</v>
      </c>
      <c r="W6" s="99">
        <f>IF(T5="","",SUM(AO5:AO7))</f>
        <v>0</v>
      </c>
      <c r="X6" s="77">
        <f>IF(Y5="","",SUM(AP5:AP7))</f>
        <v>2</v>
      </c>
      <c r="Y6" s="13">
        <v>21</v>
      </c>
      <c r="Z6" s="16" t="s">
        <v>108</v>
      </c>
      <c r="AA6" s="13">
        <v>8</v>
      </c>
      <c r="AB6" s="99">
        <f>IF(Y5="","",SUM(AQ5:AQ7))</f>
        <v>0</v>
      </c>
      <c r="AC6" s="113"/>
      <c r="AD6" s="116"/>
      <c r="AE6" s="119"/>
      <c r="AF6" s="113"/>
      <c r="AG6" s="119"/>
      <c r="AI6" s="71">
        <f>IF(AC5="","",AC5*1000+(S6+I6+N6+X6)*100+((S6+I6+N6+X6)-(W6+M6+R6+AB6))*10+((SUM(T5:T7)+SUM(J5:J7)+SUM(O5:O7)+SUM(Y5:Y7))-(SUM(V5:V7)+SUM(L5:L7)+SUM(Q5:Q7)+SUM(AA5:AA7))))</f>
        <v>4974</v>
      </c>
      <c r="AJ6" s="70">
        <f>IF(J6="","",IF(J6&gt;L6,1,0))</f>
        <v>1</v>
      </c>
      <c r="AK6" s="70">
        <f>IF(J6="","",IF(J6&lt;L6,1,0))</f>
        <v>0</v>
      </c>
      <c r="AL6" s="70">
        <f>IF(O6="","",IF(O6&gt;Q6,1,0))</f>
        <v>1</v>
      </c>
      <c r="AM6" s="70">
        <f>IF(O6="","",IF(O6&lt;Q6,1,0))</f>
        <v>0</v>
      </c>
      <c r="AN6" s="70">
        <f>IF(T6="","",IF(T6&gt;V6,1,0))</f>
        <v>1</v>
      </c>
      <c r="AO6" s="70">
        <f>IF(T6="","",IF(T6&lt;V6,1,0))</f>
        <v>0</v>
      </c>
      <c r="AP6" s="70">
        <f>IF(Y6="","",IF(Y6&gt;AA6,1,0))</f>
        <v>1</v>
      </c>
      <c r="AQ6" s="70">
        <f>IF(Y6="","",IF(Y6&lt;AA6,1,0))</f>
        <v>0</v>
      </c>
    </row>
    <row r="7" spans="2:43" ht="15" customHeight="1">
      <c r="B7" s="87"/>
      <c r="C7" s="90"/>
      <c r="D7" s="83"/>
      <c r="E7" s="84"/>
      <c r="F7" s="84"/>
      <c r="G7" s="84"/>
      <c r="H7" s="76"/>
      <c r="I7" s="93"/>
      <c r="J7" s="36"/>
      <c r="K7" s="16" t="s">
        <v>111</v>
      </c>
      <c r="L7" s="36"/>
      <c r="M7" s="100"/>
      <c r="N7" s="93"/>
      <c r="O7" s="36"/>
      <c r="P7" s="27" t="s">
        <v>111</v>
      </c>
      <c r="Q7" s="36"/>
      <c r="R7" s="100"/>
      <c r="S7" s="93"/>
      <c r="T7" s="36"/>
      <c r="U7" s="16" t="s">
        <v>111</v>
      </c>
      <c r="V7" s="36"/>
      <c r="W7" s="100"/>
      <c r="X7" s="93"/>
      <c r="Y7" s="36"/>
      <c r="Z7" s="16" t="s">
        <v>111</v>
      </c>
      <c r="AA7" s="36"/>
      <c r="AB7" s="100"/>
      <c r="AC7" s="114"/>
      <c r="AD7" s="117"/>
      <c r="AE7" s="120"/>
      <c r="AF7" s="114"/>
      <c r="AG7" s="120"/>
      <c r="AJ7" s="70">
        <f>IF(J7="","",IF(J7&gt;L7,1,0))</f>
      </c>
      <c r="AK7" s="70">
        <f>IF(J7="","",IF(J7&lt;L7,1,0))</f>
      </c>
      <c r="AL7" s="70">
        <f>IF(O7="","",IF(O7&gt;Q7,1,0))</f>
      </c>
      <c r="AM7" s="70">
        <f>IF(O7="","",IF(O7&lt;Q7,1,0))</f>
      </c>
      <c r="AN7" s="70">
        <f>IF(T7="","",IF(T7&gt;V7,1,0))</f>
      </c>
      <c r="AO7" s="70">
        <f>IF(T7="","",IF(T7&lt;V7,1,0))</f>
      </c>
      <c r="AP7" s="70">
        <f>IF(Y7="","",IF(Y7&gt;AA7,1,0))</f>
      </c>
      <c r="AQ7" s="70">
        <f>IF(Y7="","",IF(Y7&lt;AA7,1,0))</f>
      </c>
    </row>
    <row r="8" spans="2:41" ht="15" customHeight="1">
      <c r="B8" s="92" t="s">
        <v>115</v>
      </c>
      <c r="C8" s="88" t="s">
        <v>120</v>
      </c>
      <c r="D8" s="38" t="str">
        <f>IF(D9="","",IF(D9&gt;H9,"○","×"))</f>
        <v>×</v>
      </c>
      <c r="E8" s="19">
        <f>IF(L5="","",L5)</f>
        <v>6</v>
      </c>
      <c r="F8" s="16" t="s">
        <v>109</v>
      </c>
      <c r="G8" s="19">
        <f>IF(J5="","",J5)</f>
        <v>21</v>
      </c>
      <c r="H8" s="39"/>
      <c r="I8" s="101"/>
      <c r="J8" s="102"/>
      <c r="K8" s="102"/>
      <c r="L8" s="102"/>
      <c r="M8" s="103"/>
      <c r="N8" s="38" t="str">
        <f>IF(N9="","",IF(N9&gt;R9,"○","×"))</f>
        <v>○</v>
      </c>
      <c r="O8" s="13">
        <v>21</v>
      </c>
      <c r="P8" s="16" t="s">
        <v>112</v>
      </c>
      <c r="Q8" s="13">
        <v>10</v>
      </c>
      <c r="R8" s="39"/>
      <c r="S8" s="38" t="str">
        <f>IF(S9="","",IF(S9&gt;W9,"○","×"))</f>
        <v>○</v>
      </c>
      <c r="T8" s="13">
        <v>21</v>
      </c>
      <c r="U8" s="24" t="s">
        <v>112</v>
      </c>
      <c r="V8" s="13">
        <v>18</v>
      </c>
      <c r="W8" s="39"/>
      <c r="X8" s="38" t="str">
        <f>IF(X9="","",IF(X9&gt;AB9,"○","×"))</f>
        <v>×</v>
      </c>
      <c r="Y8" s="13">
        <v>17</v>
      </c>
      <c r="Z8" s="24" t="s">
        <v>112</v>
      </c>
      <c r="AA8" s="13">
        <v>21</v>
      </c>
      <c r="AB8" s="39"/>
      <c r="AC8" s="112">
        <f>IF(D8="","",COUNTIF(D8:AB10,"○"))</f>
        <v>2</v>
      </c>
      <c r="AD8" s="115" t="s">
        <v>14</v>
      </c>
      <c r="AE8" s="118">
        <f>IF(D8="","",COUNTIF(D8:AB10,"×"))</f>
        <v>2</v>
      </c>
      <c r="AF8" s="112">
        <f>IF(AI9="","",RANK(AI9,AI5:AI19))</f>
        <v>3</v>
      </c>
      <c r="AG8" s="118"/>
      <c r="AJ8" s="70">
        <f>IF(O8="","",IF(O8&gt;Q8,1,0))</f>
        <v>1</v>
      </c>
      <c r="AK8" s="70">
        <f>IF(O8="","",IF(O8&lt;Q8,1,0))</f>
        <v>0</v>
      </c>
      <c r="AL8" s="70">
        <f>IF(T8="","",IF(T8&gt;V8,1,0))</f>
        <v>1</v>
      </c>
      <c r="AM8" s="70">
        <f>IF(T8="","",IF(T8&lt;V8,1,0))</f>
        <v>0</v>
      </c>
      <c r="AN8" s="70">
        <f>IF(Y8="","",IF(Y8&gt;AA8,1,0))</f>
        <v>0</v>
      </c>
      <c r="AO8" s="70">
        <f>IF(Y8="","",IF(Y8&lt;AA8,1,0))</f>
        <v>1</v>
      </c>
    </row>
    <row r="9" spans="2:41" ht="15" customHeight="1">
      <c r="B9" s="86"/>
      <c r="C9" s="89"/>
      <c r="D9" s="110">
        <f>M6</f>
        <v>0</v>
      </c>
      <c r="E9" s="19">
        <f>IF(L6="","",L6)</f>
        <v>20</v>
      </c>
      <c r="F9" s="16" t="s">
        <v>109</v>
      </c>
      <c r="G9" s="19">
        <f>IF(J6="","",J6)</f>
        <v>22</v>
      </c>
      <c r="H9" s="99">
        <f>I6</f>
        <v>2</v>
      </c>
      <c r="I9" s="104"/>
      <c r="J9" s="105"/>
      <c r="K9" s="105"/>
      <c r="L9" s="105"/>
      <c r="M9" s="106"/>
      <c r="N9" s="77">
        <f>IF(O8="","",SUM(AJ8:AJ10))</f>
        <v>2</v>
      </c>
      <c r="O9" s="13">
        <v>21</v>
      </c>
      <c r="P9" s="16" t="s">
        <v>109</v>
      </c>
      <c r="Q9" s="13">
        <v>12</v>
      </c>
      <c r="R9" s="99">
        <f>IF(O8="","",SUM(AK8:AK10))</f>
        <v>0</v>
      </c>
      <c r="S9" s="77">
        <f>IF(T8="","",SUM(AL8:AL10))</f>
        <v>2</v>
      </c>
      <c r="T9" s="13">
        <v>21</v>
      </c>
      <c r="U9" s="16" t="s">
        <v>109</v>
      </c>
      <c r="V9" s="13">
        <v>17</v>
      </c>
      <c r="W9" s="99">
        <f>IF(T8="","",SUM(AM8:AM10))</f>
        <v>0</v>
      </c>
      <c r="X9" s="77">
        <f>IF(Y8="","",SUM(AN8:AN10))</f>
        <v>0</v>
      </c>
      <c r="Y9" s="13">
        <v>13</v>
      </c>
      <c r="Z9" s="16" t="s">
        <v>109</v>
      </c>
      <c r="AA9" s="13">
        <v>21</v>
      </c>
      <c r="AB9" s="99">
        <f>IF(Y8="","",SUM(AO8:AO10))</f>
        <v>2</v>
      </c>
      <c r="AC9" s="113"/>
      <c r="AD9" s="116"/>
      <c r="AE9" s="119"/>
      <c r="AF9" s="113"/>
      <c r="AG9" s="119"/>
      <c r="AI9" s="71">
        <f>IF(AC8="","",AC8*1000+(D9+S9+N9+X9)*100+((D9+S9+N9+X9)-(H9+W9+R9+AB9))*10+((SUM(E8:E10)+SUM(T8:T10)+SUM(O8:O10)+SUM(Y8:Y10)))-(SUM(G8:G10)+SUM(V8:V10)+SUM(Q8:Q10)+SUM(AA8:AA10)))</f>
        <v>2398</v>
      </c>
      <c r="AJ9" s="70">
        <f>IF(O9="","",IF(O9&gt;Q9,1,0))</f>
        <v>1</v>
      </c>
      <c r="AK9" s="70">
        <f>IF(O9="","",IF(O9&lt;Q9,1,0))</f>
        <v>0</v>
      </c>
      <c r="AL9" s="70">
        <f>IF(T9="","",IF(T9&gt;V9,1,0))</f>
        <v>1</v>
      </c>
      <c r="AM9" s="70">
        <f>IF(T9="","",IF(T9&lt;V9,1,0))</f>
        <v>0</v>
      </c>
      <c r="AN9" s="70">
        <f>IF(Y9="","",IF(Y9&gt;AA9,1,0))</f>
        <v>0</v>
      </c>
      <c r="AO9" s="70">
        <f>IF(Y9="","",IF(Y9&lt;AA9,1,0))</f>
        <v>1</v>
      </c>
    </row>
    <row r="10" spans="2:41" ht="15" customHeight="1">
      <c r="B10" s="87"/>
      <c r="C10" s="90"/>
      <c r="D10" s="111"/>
      <c r="E10" s="19">
        <f>IF(L7="","",L7)</f>
      </c>
      <c r="F10" s="16" t="s">
        <v>109</v>
      </c>
      <c r="G10" s="19">
        <f>IF(J7="","",J7)</f>
      </c>
      <c r="H10" s="100"/>
      <c r="I10" s="107"/>
      <c r="J10" s="108"/>
      <c r="K10" s="108"/>
      <c r="L10" s="108"/>
      <c r="M10" s="109"/>
      <c r="N10" s="93"/>
      <c r="O10" s="36"/>
      <c r="P10" s="16" t="s">
        <v>109</v>
      </c>
      <c r="Q10" s="36"/>
      <c r="R10" s="100"/>
      <c r="S10" s="93"/>
      <c r="T10" s="36"/>
      <c r="U10" s="16" t="s">
        <v>109</v>
      </c>
      <c r="V10" s="36"/>
      <c r="W10" s="100"/>
      <c r="X10" s="93"/>
      <c r="Y10" s="36"/>
      <c r="Z10" s="16" t="s">
        <v>109</v>
      </c>
      <c r="AA10" s="36"/>
      <c r="AB10" s="100"/>
      <c r="AC10" s="114"/>
      <c r="AD10" s="117"/>
      <c r="AE10" s="120"/>
      <c r="AF10" s="114"/>
      <c r="AG10" s="120"/>
      <c r="AJ10" s="70">
        <f>IF(O10="","",IF(O10&gt;Q10,1,0))</f>
      </c>
      <c r="AK10" s="70">
        <f>IF(O10="","",IF(O10&lt;Q10,1,0))</f>
      </c>
      <c r="AL10" s="70">
        <f>IF(T10="","",IF(T10&gt;V10,1,0))</f>
      </c>
      <c r="AM10" s="70">
        <f>IF(T10="","",IF(T10&lt;V10,1,0))</f>
      </c>
      <c r="AN10" s="70">
        <f>IF(Y10="","",IF(Y10&gt;AA10,1,0))</f>
      </c>
      <c r="AO10" s="70">
        <f>IF(Y10="","",IF(Y10&lt;AA10,1,0))</f>
      </c>
    </row>
    <row r="11" spans="2:39" ht="15" customHeight="1">
      <c r="B11" s="92" t="s">
        <v>115</v>
      </c>
      <c r="C11" s="88" t="s">
        <v>119</v>
      </c>
      <c r="D11" s="38" t="str">
        <f>IF(D12="","",IF(D12&gt;H12,"○","×"))</f>
        <v>×</v>
      </c>
      <c r="E11" s="15">
        <f>IF(Q5="","",Q5)</f>
        <v>5</v>
      </c>
      <c r="F11" s="24" t="s">
        <v>109</v>
      </c>
      <c r="G11" s="15">
        <f>IF(O5="","",O5)</f>
        <v>21</v>
      </c>
      <c r="H11" s="39"/>
      <c r="I11" s="38" t="str">
        <f>IF(I12="","",IF(I12&gt;M12,"○","×"))</f>
        <v>×</v>
      </c>
      <c r="J11" s="13">
        <f>IF(Q8="","",Q8)</f>
        <v>10</v>
      </c>
      <c r="K11" s="16" t="s">
        <v>109</v>
      </c>
      <c r="L11" s="13">
        <f>IF(O8="","",O8)</f>
        <v>21</v>
      </c>
      <c r="M11" s="39"/>
      <c r="N11" s="101"/>
      <c r="O11" s="102"/>
      <c r="P11" s="102"/>
      <c r="Q11" s="102"/>
      <c r="R11" s="103"/>
      <c r="S11" s="38" t="str">
        <f>IF(S12="","",IF(S12&gt;W12,"○","×"))</f>
        <v>×</v>
      </c>
      <c r="T11" s="13">
        <v>5</v>
      </c>
      <c r="U11" s="24" t="s">
        <v>112</v>
      </c>
      <c r="V11" s="13">
        <v>21</v>
      </c>
      <c r="W11" s="39"/>
      <c r="X11" s="38" t="str">
        <f>IF(X12="","",IF(X12&gt;AB12,"○","×"))</f>
        <v>×</v>
      </c>
      <c r="Y11" s="13">
        <v>12</v>
      </c>
      <c r="Z11" s="24" t="s">
        <v>112</v>
      </c>
      <c r="AA11" s="13">
        <v>21</v>
      </c>
      <c r="AB11" s="39"/>
      <c r="AC11" s="112">
        <f>IF(D11="","",COUNTIF(D11:AB13,"○"))</f>
        <v>0</v>
      </c>
      <c r="AD11" s="115" t="s">
        <v>14</v>
      </c>
      <c r="AE11" s="118">
        <f>IF(D11="","",COUNTIF(D11:AB13,"×"))</f>
        <v>4</v>
      </c>
      <c r="AF11" s="112">
        <f>IF(AI12="","",RANK(AI12,AI5:AI19))</f>
        <v>5</v>
      </c>
      <c r="AG11" s="118"/>
      <c r="AJ11" s="70">
        <f>IF(T11="","",IF(T11&gt;V11,1,0))</f>
        <v>0</v>
      </c>
      <c r="AK11" s="70">
        <f>IF(T11="","",IF(T11&lt;V11,1,0))</f>
        <v>1</v>
      </c>
      <c r="AL11" s="70">
        <f>IF(Y11="","",IF(Y11&gt;AA11,1,0))</f>
        <v>0</v>
      </c>
      <c r="AM11" s="70">
        <f>IF(Y11="","",IF(Y11&lt;AA11,1,0))</f>
        <v>1</v>
      </c>
    </row>
    <row r="12" spans="2:39" ht="15" customHeight="1">
      <c r="B12" s="86"/>
      <c r="C12" s="89"/>
      <c r="D12" s="110">
        <f>R6</f>
        <v>0</v>
      </c>
      <c r="E12" s="19">
        <f>IF(Q6="","",Q6)</f>
        <v>6</v>
      </c>
      <c r="F12" s="16" t="s">
        <v>109</v>
      </c>
      <c r="G12" s="19">
        <f>IF(O6="","",O6)</f>
        <v>21</v>
      </c>
      <c r="H12" s="99">
        <f>N6</f>
        <v>2</v>
      </c>
      <c r="I12" s="77">
        <f>R9</f>
        <v>0</v>
      </c>
      <c r="J12" s="13">
        <f>IF(Q9="","",Q9)</f>
        <v>12</v>
      </c>
      <c r="K12" s="16" t="s">
        <v>109</v>
      </c>
      <c r="L12" s="13">
        <f>IF(O9="","",O9)</f>
        <v>21</v>
      </c>
      <c r="M12" s="99">
        <f>N9</f>
        <v>2</v>
      </c>
      <c r="N12" s="104"/>
      <c r="O12" s="105"/>
      <c r="P12" s="105"/>
      <c r="Q12" s="105"/>
      <c r="R12" s="106"/>
      <c r="S12" s="77">
        <f>IF(T11="","",SUM(AJ11:AJ13))</f>
        <v>0</v>
      </c>
      <c r="T12" s="13">
        <v>11</v>
      </c>
      <c r="U12" s="16" t="s">
        <v>109</v>
      </c>
      <c r="V12" s="13">
        <v>21</v>
      </c>
      <c r="W12" s="99">
        <f>IF(T11="","",SUM(AK11:AK13))</f>
        <v>2</v>
      </c>
      <c r="X12" s="77">
        <f>IF(Y11="","",SUM(AL11:AL13))</f>
        <v>0</v>
      </c>
      <c r="Y12" s="13">
        <v>9</v>
      </c>
      <c r="Z12" s="16" t="s">
        <v>109</v>
      </c>
      <c r="AA12" s="13">
        <v>21</v>
      </c>
      <c r="AB12" s="99">
        <f>IF(Y11="","",SUM(AM11:AM13))</f>
        <v>2</v>
      </c>
      <c r="AC12" s="113"/>
      <c r="AD12" s="116"/>
      <c r="AE12" s="119"/>
      <c r="AF12" s="113"/>
      <c r="AG12" s="119"/>
      <c r="AI12" s="71">
        <f>IF(AC11="","",AC11*1000+(D12+I12+S12+X12)*100+((D12+I12+S12+X12)-(H12+M12+W12+AB12))*10+((SUM(E11:E13)+SUM(J11:J13)+SUM(T11:T13)+SUM(Y11:Y13))-(SUM(G11:G13)+SUM(L11:L13)+SUM(V11:V13)+SUM(AA11:AA13))))</f>
        <v>-178</v>
      </c>
      <c r="AJ12" s="70">
        <f>IF(T12="","",IF(T12&gt;V12,1,0))</f>
        <v>0</v>
      </c>
      <c r="AK12" s="70">
        <f>IF(T12="","",IF(T12&lt;V12,1,0))</f>
        <v>1</v>
      </c>
      <c r="AL12" s="70">
        <f>IF(Y12="","",IF(Y12&gt;AA12,1,0))</f>
        <v>0</v>
      </c>
      <c r="AM12" s="70">
        <f>IF(Y12="","",IF(Y12&lt;AA12,1,0))</f>
        <v>1</v>
      </c>
    </row>
    <row r="13" spans="2:39" ht="15" customHeight="1">
      <c r="B13" s="87"/>
      <c r="C13" s="90"/>
      <c r="D13" s="111"/>
      <c r="E13" s="21">
        <f>IF(Q7="","",Q7)</f>
      </c>
      <c r="F13" s="16" t="s">
        <v>113</v>
      </c>
      <c r="G13" s="19">
        <f>IF(O7="","",O7)</f>
      </c>
      <c r="H13" s="100"/>
      <c r="I13" s="93"/>
      <c r="J13" s="36">
        <f>IF(Q10="","",Q10)</f>
      </c>
      <c r="K13" s="16" t="s">
        <v>113</v>
      </c>
      <c r="L13" s="36">
        <f>IF(O10="","",O10)</f>
      </c>
      <c r="M13" s="100"/>
      <c r="N13" s="107"/>
      <c r="O13" s="108"/>
      <c r="P13" s="108"/>
      <c r="Q13" s="108"/>
      <c r="R13" s="109"/>
      <c r="S13" s="93"/>
      <c r="T13" s="36"/>
      <c r="U13" s="27" t="s">
        <v>113</v>
      </c>
      <c r="V13" s="36"/>
      <c r="W13" s="100"/>
      <c r="X13" s="93"/>
      <c r="Y13" s="36"/>
      <c r="Z13" s="27" t="s">
        <v>113</v>
      </c>
      <c r="AA13" s="36"/>
      <c r="AB13" s="100"/>
      <c r="AC13" s="114"/>
      <c r="AD13" s="117"/>
      <c r="AE13" s="120"/>
      <c r="AF13" s="114"/>
      <c r="AG13" s="120"/>
      <c r="AJ13" s="70">
        <f>IF(T13="","",IF(T13&gt;V13,1,0))</f>
      </c>
      <c r="AK13" s="70">
        <f>IF(T13="","",IF(T13&lt;V13,1,0))</f>
      </c>
      <c r="AL13" s="70">
        <f>IF(Y13="","",IF(Y13&gt;AA13,1,0))</f>
      </c>
      <c r="AM13" s="70">
        <f>IF(Y13="","",IF(Y13&lt;AA13,1,0))</f>
      </c>
    </row>
    <row r="14" spans="2:37" ht="15" customHeight="1">
      <c r="B14" s="92" t="s">
        <v>114</v>
      </c>
      <c r="C14" s="88" t="s">
        <v>118</v>
      </c>
      <c r="D14" s="38" t="str">
        <f>IF(D15="","",IF(D15&gt;H15,"○","×"))</f>
        <v>×</v>
      </c>
      <c r="E14" s="19">
        <f>IF(V5="","",V5)</f>
        <v>20</v>
      </c>
      <c r="F14" s="24" t="s">
        <v>113</v>
      </c>
      <c r="G14" s="15">
        <f>IF(T5="","",T5)</f>
        <v>22</v>
      </c>
      <c r="H14" s="39"/>
      <c r="I14" s="38" t="str">
        <f>IF(I15="","",IF(I15&gt;M15,"○","×"))</f>
        <v>×</v>
      </c>
      <c r="J14" s="13">
        <f>IF(V8="","",V8)</f>
        <v>18</v>
      </c>
      <c r="K14" s="24" t="s">
        <v>113</v>
      </c>
      <c r="L14" s="13">
        <f>IF(T8="","",T8)</f>
        <v>21</v>
      </c>
      <c r="M14" s="39"/>
      <c r="N14" s="38" t="str">
        <f>IF(N15="","",IF(N15&gt;R15,"○","×"))</f>
        <v>○</v>
      </c>
      <c r="O14" s="13">
        <f>IF(V11="","",V11)</f>
        <v>21</v>
      </c>
      <c r="P14" s="16" t="s">
        <v>113</v>
      </c>
      <c r="Q14" s="13">
        <f>IF(T11="","",T11)</f>
        <v>5</v>
      </c>
      <c r="R14" s="39"/>
      <c r="S14" s="101"/>
      <c r="T14" s="102"/>
      <c r="U14" s="102"/>
      <c r="V14" s="102"/>
      <c r="W14" s="103"/>
      <c r="X14" s="38" t="str">
        <f>IF(X15="","",IF(X15&gt;AB15,"○","×"))</f>
        <v>×</v>
      </c>
      <c r="Y14" s="13">
        <v>10</v>
      </c>
      <c r="Z14" s="24" t="s">
        <v>112</v>
      </c>
      <c r="AA14" s="13">
        <v>21</v>
      </c>
      <c r="AB14" s="39"/>
      <c r="AC14" s="112">
        <f>IF(D14="","",COUNTIF(D14:AB14,"○"))</f>
        <v>1</v>
      </c>
      <c r="AD14" s="115" t="s">
        <v>14</v>
      </c>
      <c r="AE14" s="118">
        <f>IF(D14="","",COUNTIF(D14:AB14,"×"))</f>
        <v>3</v>
      </c>
      <c r="AF14" s="112">
        <f>IF(AI15="","",RANK(AI15,AI5:AI19))</f>
        <v>4</v>
      </c>
      <c r="AG14" s="118"/>
      <c r="AJ14" s="70">
        <f>IF(Y14="","",IF(Y14&gt;AA14,1,0))</f>
        <v>0</v>
      </c>
      <c r="AK14" s="70">
        <f>IF(Y14="","",IF(Y14&lt;AA14,1,0))</f>
        <v>1</v>
      </c>
    </row>
    <row r="15" spans="2:37" ht="15" customHeight="1">
      <c r="B15" s="86"/>
      <c r="C15" s="89"/>
      <c r="D15" s="110">
        <f>W6</f>
        <v>0</v>
      </c>
      <c r="E15" s="19">
        <f>IF(V6="","",V6)</f>
        <v>5</v>
      </c>
      <c r="F15" s="16" t="s">
        <v>112</v>
      </c>
      <c r="G15" s="19">
        <f>IF(T6="","",T6)</f>
        <v>21</v>
      </c>
      <c r="H15" s="99">
        <f>S6</f>
        <v>2</v>
      </c>
      <c r="I15" s="77">
        <f>W9</f>
        <v>0</v>
      </c>
      <c r="J15" s="13">
        <f>IF(V9="","",V9)</f>
        <v>17</v>
      </c>
      <c r="K15" s="16" t="s">
        <v>113</v>
      </c>
      <c r="L15" s="13">
        <f>IF(T9="","",T9)</f>
        <v>21</v>
      </c>
      <c r="M15" s="99">
        <f>S9</f>
        <v>2</v>
      </c>
      <c r="N15" s="77">
        <f>W12</f>
        <v>2</v>
      </c>
      <c r="O15" s="13">
        <f>IF(V12="","",V12)</f>
        <v>21</v>
      </c>
      <c r="P15" s="16" t="s">
        <v>113</v>
      </c>
      <c r="Q15" s="13">
        <f>IF(T12="","",T12)</f>
        <v>11</v>
      </c>
      <c r="R15" s="99">
        <f>S12</f>
        <v>0</v>
      </c>
      <c r="S15" s="104"/>
      <c r="T15" s="105"/>
      <c r="U15" s="105"/>
      <c r="V15" s="105"/>
      <c r="W15" s="106"/>
      <c r="X15" s="77">
        <f>IF(Y14="","",SUM(AJ14:AJ16))</f>
        <v>0</v>
      </c>
      <c r="Y15" s="13">
        <v>18</v>
      </c>
      <c r="Z15" s="16" t="s">
        <v>113</v>
      </c>
      <c r="AA15" s="13">
        <v>21</v>
      </c>
      <c r="AB15" s="99">
        <f>IF(Y14="","",SUM(AK14:AK16))</f>
        <v>2</v>
      </c>
      <c r="AC15" s="113"/>
      <c r="AD15" s="116"/>
      <c r="AE15" s="119"/>
      <c r="AF15" s="113"/>
      <c r="AG15" s="119"/>
      <c r="AI15" s="71">
        <f>IF(AC14="","",AC14*1000+(D15+I15+N15+X15)*100+((D15+I15+N15+X15)-(H15+M15+R15+AB15))*10+((SUM(E14:E16)+SUM(J14:J16)+SUM(O14:O16)+SUM(Y14:Y16))-(SUM(G14:G16)+SUM(L14:L16)+SUM(Q14:Q16)+SUM(AA14:AA16))))</f>
        <v>1147</v>
      </c>
      <c r="AJ15" s="70">
        <f>IF(Y15="","",IF(Y15&gt;AA15,1,0))</f>
        <v>0</v>
      </c>
      <c r="AK15" s="70">
        <f>IF(Y15="","",IF(Y15&lt;AA15,1,0))</f>
        <v>1</v>
      </c>
    </row>
    <row r="16" spans="2:43" s="29" customFormat="1" ht="15" customHeight="1">
      <c r="B16" s="87"/>
      <c r="C16" s="90"/>
      <c r="D16" s="111"/>
      <c r="E16" s="21">
        <f>IF(V7="","",V7)</f>
      </c>
      <c r="F16" s="27" t="s">
        <v>113</v>
      </c>
      <c r="G16" s="19">
        <f>IF(T7="","",T7)</f>
      </c>
      <c r="H16" s="100"/>
      <c r="I16" s="93"/>
      <c r="J16" s="36">
        <f>IF(V10="","",V10)</f>
      </c>
      <c r="K16" s="27" t="s">
        <v>113</v>
      </c>
      <c r="L16" s="13">
        <f>IF(T10="","",T10)</f>
      </c>
      <c r="M16" s="100"/>
      <c r="N16" s="93"/>
      <c r="O16" s="36">
        <f>IF(V13="","",V13)</f>
      </c>
      <c r="P16" s="27" t="s">
        <v>113</v>
      </c>
      <c r="Q16" s="36">
        <f>IF(T13="","",T13)</f>
      </c>
      <c r="R16" s="100"/>
      <c r="S16" s="107"/>
      <c r="T16" s="108"/>
      <c r="U16" s="108"/>
      <c r="V16" s="108"/>
      <c r="W16" s="109"/>
      <c r="X16" s="93"/>
      <c r="Y16" s="36"/>
      <c r="Z16" s="27" t="s">
        <v>113</v>
      </c>
      <c r="AA16" s="36"/>
      <c r="AB16" s="100"/>
      <c r="AC16" s="114"/>
      <c r="AD16" s="117"/>
      <c r="AE16" s="120"/>
      <c r="AF16" s="114"/>
      <c r="AG16" s="120"/>
      <c r="AH16"/>
      <c r="AI16" s="70"/>
      <c r="AJ16" s="70">
        <f>IF(Y16="","",IF(Y16&gt;AA16,1,0))</f>
      </c>
      <c r="AK16" s="70">
        <f>IF(Y16="","",IF(Y16&lt;AA16,1,0))</f>
      </c>
      <c r="AL16" s="70"/>
      <c r="AM16" s="70"/>
      <c r="AN16" s="70"/>
      <c r="AO16" s="70"/>
      <c r="AP16" s="70"/>
      <c r="AQ16" s="70"/>
    </row>
    <row r="17" spans="1:43" s="29" customFormat="1" ht="15" customHeight="1">
      <c r="A17" s="43"/>
      <c r="B17" s="92" t="s">
        <v>116</v>
      </c>
      <c r="C17" s="88" t="s">
        <v>117</v>
      </c>
      <c r="D17" s="38" t="str">
        <f>IF(D18="","",IF(D18&gt;H18,"○","×"))</f>
        <v>×</v>
      </c>
      <c r="E17" s="19">
        <f>IF(AA5="","",AA5)</f>
        <v>6</v>
      </c>
      <c r="F17" s="24" t="s">
        <v>113</v>
      </c>
      <c r="G17" s="15">
        <f>IF(Y5="","",Y5)</f>
        <v>21</v>
      </c>
      <c r="H17" s="39"/>
      <c r="I17" s="38" t="str">
        <f>IF(I18="","",IF(I18&gt;M18,"○","×"))</f>
        <v>○</v>
      </c>
      <c r="J17" s="13">
        <f>IF(AA8="","",AA8)</f>
        <v>21</v>
      </c>
      <c r="K17" s="24" t="s">
        <v>113</v>
      </c>
      <c r="L17" s="34">
        <f>IF(Y8="","",Y8)</f>
        <v>17</v>
      </c>
      <c r="M17" s="39"/>
      <c r="N17" s="38" t="str">
        <f>IF(N18="","",IF(N18&gt;R18,"○","×"))</f>
        <v>○</v>
      </c>
      <c r="O17" s="13">
        <f>IF(AA11="","",AA11)</f>
        <v>21</v>
      </c>
      <c r="P17" s="16" t="s">
        <v>112</v>
      </c>
      <c r="Q17" s="13">
        <f>IF(Y11="","",Y11)</f>
        <v>12</v>
      </c>
      <c r="R17" s="39"/>
      <c r="S17" s="38" t="str">
        <f>IF(S18="","",IF(S18&gt;W18,"○","×"))</f>
        <v>○</v>
      </c>
      <c r="T17" s="13">
        <f>IF(AA14="","",AA14)</f>
        <v>21</v>
      </c>
      <c r="U17" s="16" t="s">
        <v>112</v>
      </c>
      <c r="V17" s="13">
        <f>IF(Y14="","",Y14)</f>
        <v>10</v>
      </c>
      <c r="W17" s="39"/>
      <c r="X17" s="159"/>
      <c r="Y17" s="160"/>
      <c r="Z17" s="160"/>
      <c r="AA17" s="160"/>
      <c r="AB17" s="161"/>
      <c r="AC17" s="112">
        <f>IF(D17="","",COUNTIF(D17:W17,"○"))</f>
        <v>3</v>
      </c>
      <c r="AD17" s="115" t="s">
        <v>14</v>
      </c>
      <c r="AE17" s="118">
        <f>IF(D17="","",COUNTIF(D17:W17,"×"))</f>
        <v>1</v>
      </c>
      <c r="AF17" s="112">
        <f>IF(AI18="","",RANK(AI18,AI5:AI19))</f>
        <v>2</v>
      </c>
      <c r="AG17" s="118"/>
      <c r="AH17" s="41"/>
      <c r="AI17" s="70"/>
      <c r="AJ17" s="70"/>
      <c r="AK17" s="70"/>
      <c r="AL17" s="70"/>
      <c r="AM17" s="70"/>
      <c r="AN17" s="70"/>
      <c r="AO17" s="70"/>
      <c r="AP17" s="70"/>
      <c r="AQ17" s="70"/>
    </row>
    <row r="18" spans="1:35" ht="13.5">
      <c r="A18" s="39"/>
      <c r="B18" s="86"/>
      <c r="C18" s="89"/>
      <c r="D18" s="110">
        <f>AB6</f>
        <v>0</v>
      </c>
      <c r="E18" s="19">
        <f>IF(AA6="","",AA6)</f>
        <v>8</v>
      </c>
      <c r="F18" s="16" t="s">
        <v>109</v>
      </c>
      <c r="G18" s="19">
        <f>IF(Y6="","",Y6)</f>
        <v>21</v>
      </c>
      <c r="H18" s="99">
        <f>X6</f>
        <v>2</v>
      </c>
      <c r="I18" s="77">
        <f>AB9</f>
        <v>2</v>
      </c>
      <c r="J18" s="13">
        <f>IF(AA9="","",AA9)</f>
        <v>21</v>
      </c>
      <c r="K18" s="16" t="s">
        <v>109</v>
      </c>
      <c r="L18" s="13">
        <f>IF(Y9="","",Y9)</f>
        <v>13</v>
      </c>
      <c r="M18" s="99">
        <f>X9</f>
        <v>0</v>
      </c>
      <c r="N18" s="77">
        <f>AB12</f>
        <v>2</v>
      </c>
      <c r="O18" s="13">
        <f>IF(AA12="","",AA12)</f>
        <v>21</v>
      </c>
      <c r="P18" s="16" t="s">
        <v>109</v>
      </c>
      <c r="Q18" s="13">
        <f>IF(Y12="","",Y12)</f>
        <v>9</v>
      </c>
      <c r="R18" s="99">
        <f>X12</f>
        <v>0</v>
      </c>
      <c r="S18" s="77">
        <f>AB15</f>
        <v>2</v>
      </c>
      <c r="T18" s="13">
        <f>IF(AA15="","",AA15)</f>
        <v>21</v>
      </c>
      <c r="U18" s="16" t="s">
        <v>109</v>
      </c>
      <c r="V18" s="13">
        <f>IF(Y15="","",Y15)</f>
        <v>18</v>
      </c>
      <c r="W18" s="99">
        <f>X15</f>
        <v>0</v>
      </c>
      <c r="X18" s="162"/>
      <c r="Y18" s="163"/>
      <c r="Z18" s="163"/>
      <c r="AA18" s="163"/>
      <c r="AB18" s="164"/>
      <c r="AC18" s="113"/>
      <c r="AD18" s="116"/>
      <c r="AE18" s="119"/>
      <c r="AF18" s="113"/>
      <c r="AG18" s="119"/>
      <c r="AI18" s="71">
        <f>IF(AC17="","",AC17*1000+(D18+I18+N18+S18)*100+((D18+I18+N18+S18)-(H18+M18+R18+W18))*10+((SUM(E17:E19)+SUM(J17:J19)+SUM(O17:O19)+SUM(T17:T19))-(SUM(G17:G19)+SUM(L17:L19)+SUM(Q17:Q19)+SUM(V17:V19))))</f>
        <v>3659</v>
      </c>
    </row>
    <row r="19" spans="1:33" ht="13.5">
      <c r="A19" s="39"/>
      <c r="B19" s="87"/>
      <c r="C19" s="90"/>
      <c r="D19" s="111"/>
      <c r="E19" s="21">
        <f>IF(AA7="","",AA7)</f>
      </c>
      <c r="F19" s="27" t="s">
        <v>109</v>
      </c>
      <c r="G19" s="19">
        <f>IF(Y7="","",Y7)</f>
      </c>
      <c r="H19" s="100"/>
      <c r="I19" s="93"/>
      <c r="J19" s="36">
        <f>IF(AA10="","",AA10)</f>
      </c>
      <c r="K19" s="27" t="s">
        <v>109</v>
      </c>
      <c r="L19" s="36">
        <f>IF(Y10="","",Y10)</f>
      </c>
      <c r="M19" s="100"/>
      <c r="N19" s="93"/>
      <c r="O19" s="36">
        <f>IF(AA13="","",AA13)</f>
      </c>
      <c r="P19" s="27" t="s">
        <v>109</v>
      </c>
      <c r="Q19" s="36">
        <f>IF(Y13="","",Y13)</f>
      </c>
      <c r="R19" s="100"/>
      <c r="S19" s="93"/>
      <c r="T19" s="36">
        <f>IF(AA16="","",AA16)</f>
      </c>
      <c r="U19" s="27" t="s">
        <v>109</v>
      </c>
      <c r="V19" s="36">
        <f>IF(Y16="","",Y16)</f>
      </c>
      <c r="W19" s="100"/>
      <c r="X19" s="165"/>
      <c r="Y19" s="166"/>
      <c r="Z19" s="166"/>
      <c r="AA19" s="166"/>
      <c r="AB19" s="167"/>
      <c r="AC19" s="114"/>
      <c r="AD19" s="117"/>
      <c r="AE19" s="120"/>
      <c r="AF19" s="114"/>
      <c r="AG19" s="120"/>
    </row>
    <row r="20" spans="2:43" s="6" customFormat="1" ht="13.5" customHeight="1">
      <c r="B20" s="7"/>
      <c r="C20" s="7"/>
      <c r="D20" s="7"/>
      <c r="E20" s="7"/>
      <c r="F20" s="7"/>
      <c r="G20" s="5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2:43" s="6" customFormat="1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AI21" s="69"/>
      <c r="AJ21" s="69"/>
      <c r="AK21" s="69"/>
      <c r="AL21" s="69"/>
      <c r="AM21" s="69"/>
      <c r="AN21" s="69"/>
      <c r="AO21" s="69"/>
      <c r="AP21" s="69"/>
      <c r="AQ21" s="69"/>
    </row>
    <row r="22" spans="2:43" s="6" customFormat="1" ht="21">
      <c r="B22" s="91" t="s">
        <v>26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8"/>
      <c r="AI22" s="69"/>
      <c r="AJ22" s="69"/>
      <c r="AK22" s="69"/>
      <c r="AL22" s="69"/>
      <c r="AM22" s="69"/>
      <c r="AN22" s="69"/>
      <c r="AO22" s="69"/>
      <c r="AP22" s="69"/>
      <c r="AQ22" s="69"/>
    </row>
    <row r="24" spans="2:28" ht="15" customHeight="1">
      <c r="B24" s="33"/>
      <c r="C24" s="10"/>
      <c r="D24" s="96" t="s">
        <v>27</v>
      </c>
      <c r="E24" s="97"/>
      <c r="F24" s="97"/>
      <c r="G24" s="97"/>
      <c r="H24" s="98"/>
      <c r="I24" s="96" t="s">
        <v>28</v>
      </c>
      <c r="J24" s="97"/>
      <c r="K24" s="97"/>
      <c r="L24" s="97"/>
      <c r="M24" s="98"/>
      <c r="N24" s="96" t="s">
        <v>29</v>
      </c>
      <c r="O24" s="97"/>
      <c r="P24" s="97"/>
      <c r="Q24" s="97"/>
      <c r="R24" s="98"/>
      <c r="S24" s="96" t="s">
        <v>30</v>
      </c>
      <c r="T24" s="97"/>
      <c r="U24" s="97"/>
      <c r="V24" s="97"/>
      <c r="W24" s="98"/>
      <c r="X24" s="96" t="s">
        <v>17</v>
      </c>
      <c r="Y24" s="97"/>
      <c r="Z24" s="98"/>
      <c r="AA24" s="96" t="s">
        <v>18</v>
      </c>
      <c r="AB24" s="98"/>
    </row>
    <row r="25" spans="2:36" ht="15" customHeight="1">
      <c r="B25" s="92" t="s">
        <v>21</v>
      </c>
      <c r="C25" s="112" t="s">
        <v>31</v>
      </c>
      <c r="D25" s="85"/>
      <c r="E25" s="78"/>
      <c r="F25" s="78"/>
      <c r="G25" s="78"/>
      <c r="H25" s="79"/>
      <c r="I25" s="18" t="str">
        <f>IF(I26="","",IF(I26&gt;M26,"○","×"))</f>
        <v>×</v>
      </c>
      <c r="J25" s="34">
        <v>14</v>
      </c>
      <c r="K25" s="16" t="s">
        <v>20</v>
      </c>
      <c r="L25" s="34">
        <v>21</v>
      </c>
      <c r="M25" s="35"/>
      <c r="N25" s="18" t="str">
        <f>IF(N26="","",IF(N26&gt;R26,"○","×"))</f>
        <v>×</v>
      </c>
      <c r="O25" s="34">
        <v>14</v>
      </c>
      <c r="P25" s="16" t="s">
        <v>20</v>
      </c>
      <c r="Q25" s="34">
        <v>21</v>
      </c>
      <c r="R25" s="35"/>
      <c r="S25" s="18" t="str">
        <f>IF(S26="","",IF(S26&gt;W26,"○","×"))</f>
        <v>○</v>
      </c>
      <c r="T25" s="34">
        <v>22</v>
      </c>
      <c r="U25" s="16" t="s">
        <v>20</v>
      </c>
      <c r="V25" s="34">
        <v>24</v>
      </c>
      <c r="W25" s="35"/>
      <c r="X25" s="112">
        <f>IF(I25="","",COUNTIF(I25:W25,"○"))</f>
        <v>1</v>
      </c>
      <c r="Y25" s="115" t="s">
        <v>14</v>
      </c>
      <c r="Z25" s="118">
        <f>IF(I25="","",COUNTIF(I25:W25,"×"))</f>
        <v>2</v>
      </c>
      <c r="AA25" s="112">
        <f>IF(AD26="","",RANK(AD26,AD25:AD36))</f>
        <v>3</v>
      </c>
      <c r="AB25" s="118"/>
      <c r="AD25" s="67"/>
      <c r="AE25" s="67">
        <f>IF(J25="","",IF(J25&gt;L25,1,0))</f>
        <v>0</v>
      </c>
      <c r="AF25" s="67">
        <f>IF(J25="","",IF(J25&lt;L25,1,0))</f>
        <v>1</v>
      </c>
      <c r="AG25" s="67">
        <f>IF(O25="","",IF(O25&gt;Q25,1,0))</f>
        <v>0</v>
      </c>
      <c r="AH25" s="67">
        <f>IF(O25="","",IF(O25&lt;Q25,1,0))</f>
        <v>1</v>
      </c>
      <c r="AI25" s="70">
        <f>IF(T25="","",IF(T25&gt;V25,1,0))</f>
        <v>0</v>
      </c>
      <c r="AJ25" s="70">
        <f>IF(T25="","",IF(T25&lt;V25,1,0))</f>
        <v>1</v>
      </c>
    </row>
    <row r="26" spans="2:36" ht="15" customHeight="1">
      <c r="B26" s="86"/>
      <c r="C26" s="113"/>
      <c r="D26" s="80"/>
      <c r="E26" s="81"/>
      <c r="F26" s="81"/>
      <c r="G26" s="81"/>
      <c r="H26" s="82"/>
      <c r="I26" s="77">
        <f>IF(J25="","",SUM(AE25:AE27))</f>
        <v>0</v>
      </c>
      <c r="J26" s="13">
        <v>22</v>
      </c>
      <c r="K26" s="16" t="s">
        <v>20</v>
      </c>
      <c r="L26" s="13">
        <v>24</v>
      </c>
      <c r="M26" s="99">
        <f>IF(J25="","",SUM(AF25:AF27))</f>
        <v>2</v>
      </c>
      <c r="N26" s="77">
        <f>IF(O25="","",SUM(AG25:AG27))</f>
        <v>0</v>
      </c>
      <c r="O26" s="13">
        <v>18</v>
      </c>
      <c r="P26" s="16" t="s">
        <v>20</v>
      </c>
      <c r="Q26" s="13">
        <v>21</v>
      </c>
      <c r="R26" s="99">
        <f>IF(O25="","",SUM(AH25:AH27))</f>
        <v>2</v>
      </c>
      <c r="S26" s="77">
        <f>IF(T25="","",SUM(AI25:AI27))</f>
        <v>2</v>
      </c>
      <c r="T26" s="13">
        <v>21</v>
      </c>
      <c r="U26" s="16" t="s">
        <v>20</v>
      </c>
      <c r="V26" s="13">
        <v>11</v>
      </c>
      <c r="W26" s="99">
        <f>IF(T25="","",SUM(AJ25:AJ27))</f>
        <v>1</v>
      </c>
      <c r="X26" s="113"/>
      <c r="Y26" s="116"/>
      <c r="Z26" s="119"/>
      <c r="AA26" s="113"/>
      <c r="AB26" s="119"/>
      <c r="AD26" s="73">
        <f>IF(X25="","",X25*1000+(I26+N26+S26)*100+((I26+N26+S26)-(M26+R26+W26))*10+((SUM(J25:J27)+SUM(O25:O27)+SUM(T25:T27))-(SUM(L25:L27)+SUM(Q25:Q27)+SUM(V25:V27))))</f>
        <v>1164</v>
      </c>
      <c r="AE26" s="67">
        <f>IF(J26="","",IF(J26&gt;L26,1,0))</f>
        <v>0</v>
      </c>
      <c r="AF26" s="67">
        <f>IF(J26="","",IF(J26&lt;L26,1,0))</f>
        <v>1</v>
      </c>
      <c r="AG26" s="67">
        <f>IF(O26="","",IF(O26&gt;Q26,1,0))</f>
        <v>0</v>
      </c>
      <c r="AH26" s="67">
        <f>IF(O26="","",IF(O26&lt;Q26,1,0))</f>
        <v>1</v>
      </c>
      <c r="AI26" s="70">
        <f>IF(T26="","",IF(T26&gt;V26,1,0))</f>
        <v>1</v>
      </c>
      <c r="AJ26" s="70">
        <f>IF(T26="","",IF(T26&lt;V26,1,0))</f>
        <v>0</v>
      </c>
    </row>
    <row r="27" spans="2:36" ht="15" customHeight="1">
      <c r="B27" s="87"/>
      <c r="C27" s="114"/>
      <c r="D27" s="83"/>
      <c r="E27" s="84"/>
      <c r="F27" s="84"/>
      <c r="G27" s="84"/>
      <c r="H27" s="76"/>
      <c r="I27" s="93"/>
      <c r="J27" s="36"/>
      <c r="K27" s="16" t="s">
        <v>20</v>
      </c>
      <c r="L27" s="36"/>
      <c r="M27" s="100"/>
      <c r="N27" s="93"/>
      <c r="O27" s="36"/>
      <c r="P27" s="27" t="s">
        <v>20</v>
      </c>
      <c r="Q27" s="36"/>
      <c r="R27" s="100"/>
      <c r="S27" s="93"/>
      <c r="T27" s="36">
        <v>21</v>
      </c>
      <c r="U27" s="16" t="s">
        <v>20</v>
      </c>
      <c r="V27" s="36">
        <v>16</v>
      </c>
      <c r="W27" s="100"/>
      <c r="X27" s="114"/>
      <c r="Y27" s="117"/>
      <c r="Z27" s="120"/>
      <c r="AA27" s="114"/>
      <c r="AB27" s="120"/>
      <c r="AD27" s="67"/>
      <c r="AE27" s="67">
        <f>IF(J27="","",IF(J27&gt;L27,1,0))</f>
      </c>
      <c r="AF27" s="67">
        <f>IF(J27="","",IF(J27&lt;L27,1,0))</f>
      </c>
      <c r="AG27" s="67">
        <f>IF(O27="","",IF(O27&gt;Q27,1,0))</f>
      </c>
      <c r="AH27" s="67">
        <f>IF(O27="","",IF(O27&lt;Q27,1,0))</f>
      </c>
      <c r="AI27" s="70">
        <f>IF(T27="","",IF(T27&gt;V27,1,0))</f>
        <v>1</v>
      </c>
      <c r="AJ27" s="70">
        <f>IF(T27="","",IF(T27&lt;V27,1,0))</f>
        <v>0</v>
      </c>
    </row>
    <row r="28" spans="2:34" ht="15" customHeight="1">
      <c r="B28" s="92" t="s">
        <v>32</v>
      </c>
      <c r="C28" s="112" t="s">
        <v>33</v>
      </c>
      <c r="D28" s="18" t="str">
        <f>IF(D29="","",IF(D29&gt;H29,"○","×"))</f>
        <v>○</v>
      </c>
      <c r="E28" s="15">
        <f>IF(L25="","",L25)</f>
        <v>21</v>
      </c>
      <c r="F28" s="16" t="s">
        <v>20</v>
      </c>
      <c r="G28" s="15">
        <f>IF(J25="","",J25)</f>
        <v>14</v>
      </c>
      <c r="H28" s="35"/>
      <c r="I28" s="85"/>
      <c r="J28" s="78"/>
      <c r="K28" s="78"/>
      <c r="L28" s="78"/>
      <c r="M28" s="79"/>
      <c r="N28" s="18" t="str">
        <f>IF(N29="","",IF(N29&gt;R29,"○","×"))</f>
        <v>×</v>
      </c>
      <c r="O28" s="34">
        <v>19</v>
      </c>
      <c r="P28" s="16" t="s">
        <v>20</v>
      </c>
      <c r="Q28" s="34">
        <v>21</v>
      </c>
      <c r="R28" s="35"/>
      <c r="S28" s="18" t="str">
        <f>IF(S29="","",IF(S29&gt;W29,"○","×"))</f>
        <v>○</v>
      </c>
      <c r="T28" s="34">
        <v>21</v>
      </c>
      <c r="U28" s="24" t="s">
        <v>20</v>
      </c>
      <c r="V28" s="34">
        <v>12</v>
      </c>
      <c r="W28" s="35"/>
      <c r="X28" s="112">
        <f>IF(D28="","",COUNTIF(D28:W30,"○"))</f>
        <v>2</v>
      </c>
      <c r="Y28" s="115" t="s">
        <v>14</v>
      </c>
      <c r="Z28" s="118">
        <f>IF(D28="","",COUNTIF(D28:W30,"×"))</f>
        <v>1</v>
      </c>
      <c r="AA28" s="112">
        <f>IF(AD29="","",RANK(AD29,AD25:AD36))</f>
        <v>2</v>
      </c>
      <c r="AB28" s="118"/>
      <c r="AD28" s="67"/>
      <c r="AE28" s="67">
        <f>IF(O28="","",IF(O28&gt;Q28,1,0))</f>
        <v>0</v>
      </c>
      <c r="AF28" s="67">
        <f>IF(O28="","",IF(O28&lt;Q28,1,0))</f>
        <v>1</v>
      </c>
      <c r="AG28" s="67">
        <f>IF(T28="","",IF(T28&gt;V28,1,0))</f>
        <v>1</v>
      </c>
      <c r="AH28" s="67">
        <f>IF(T28="","",IF(T28&lt;V28,1,0))</f>
        <v>0</v>
      </c>
    </row>
    <row r="29" spans="2:34" ht="15" customHeight="1">
      <c r="B29" s="86"/>
      <c r="C29" s="113"/>
      <c r="D29" s="110">
        <f>M26</f>
        <v>2</v>
      </c>
      <c r="E29" s="19">
        <f>IF(L26="","",L26)</f>
        <v>24</v>
      </c>
      <c r="F29" s="16" t="s">
        <v>20</v>
      </c>
      <c r="G29" s="19">
        <f>IF(J26="","",J26)</f>
        <v>22</v>
      </c>
      <c r="H29" s="99">
        <f>I26</f>
        <v>0</v>
      </c>
      <c r="I29" s="80"/>
      <c r="J29" s="81"/>
      <c r="K29" s="81"/>
      <c r="L29" s="81"/>
      <c r="M29" s="82"/>
      <c r="N29" s="77">
        <f>IF(O28="","",SUM(AE28:AE30))</f>
        <v>0</v>
      </c>
      <c r="O29" s="13">
        <v>12</v>
      </c>
      <c r="P29" s="16" t="s">
        <v>20</v>
      </c>
      <c r="Q29" s="13">
        <v>21</v>
      </c>
      <c r="R29" s="99">
        <f>IF(O28="","",SUM(AF28:AF30))</f>
        <v>2</v>
      </c>
      <c r="S29" s="77">
        <f>IF(T28="","",SUM(AG28:AG30))</f>
        <v>2</v>
      </c>
      <c r="T29" s="13">
        <v>22</v>
      </c>
      <c r="U29" s="16" t="s">
        <v>20</v>
      </c>
      <c r="V29" s="13">
        <v>20</v>
      </c>
      <c r="W29" s="99">
        <f>IF(T28="","",SUM(AH28:AH30))</f>
        <v>0</v>
      </c>
      <c r="X29" s="113"/>
      <c r="Y29" s="116"/>
      <c r="Z29" s="119"/>
      <c r="AA29" s="113"/>
      <c r="AB29" s="119"/>
      <c r="AD29" s="73">
        <f>IF(X28="","",X28*1000+(D29+N29+S29)*100+((D29+N29+S29)-(H29+R29+W29))*10+((SUM(E28:E30)+SUM(O28:O30)+SUM(T28:T30))-(SUM(G28:G30)+SUM(Q28:Q30)+SUM(V28:V30))))</f>
        <v>2429</v>
      </c>
      <c r="AE29" s="67">
        <f>IF(O29="","",IF(O29&gt;Q29,1,0))</f>
        <v>0</v>
      </c>
      <c r="AF29" s="67">
        <f>IF(O29="","",IF(O29&lt;Q29,1,0))</f>
        <v>1</v>
      </c>
      <c r="AG29" s="67">
        <f>IF(T29="","",IF(T29&gt;V29,1,0))</f>
        <v>1</v>
      </c>
      <c r="AH29" s="67">
        <f>IF(T29="","",IF(T29&lt;V29,1,0))</f>
        <v>0</v>
      </c>
    </row>
    <row r="30" spans="2:34" ht="15" customHeight="1">
      <c r="B30" s="87"/>
      <c r="C30" s="114"/>
      <c r="D30" s="111"/>
      <c r="E30" s="21">
        <f>IF(L27="","",L27)</f>
      </c>
      <c r="F30" s="27" t="s">
        <v>20</v>
      </c>
      <c r="G30" s="21">
        <f>IF(J27="","",J27)</f>
      </c>
      <c r="H30" s="100"/>
      <c r="I30" s="83"/>
      <c r="J30" s="84"/>
      <c r="K30" s="84"/>
      <c r="L30" s="84"/>
      <c r="M30" s="76"/>
      <c r="N30" s="93"/>
      <c r="O30" s="36"/>
      <c r="P30" s="16" t="s">
        <v>20</v>
      </c>
      <c r="Q30" s="36"/>
      <c r="R30" s="100"/>
      <c r="S30" s="93"/>
      <c r="T30" s="36"/>
      <c r="U30" s="27" t="s">
        <v>20</v>
      </c>
      <c r="V30" s="36"/>
      <c r="W30" s="100"/>
      <c r="X30" s="114"/>
      <c r="Y30" s="117"/>
      <c r="Z30" s="120"/>
      <c r="AA30" s="114"/>
      <c r="AB30" s="120"/>
      <c r="AD30" s="67"/>
      <c r="AE30" s="67">
        <f>IF(O30="","",IF(O30&gt;Q30,1,0))</f>
      </c>
      <c r="AF30" s="67">
        <f>IF(O30="","",IF(O30&lt;Q30,1,0))</f>
      </c>
      <c r="AG30" s="67">
        <f>IF(T30="","",IF(T30&gt;V30,1,0))</f>
      </c>
      <c r="AH30" s="67">
        <f>IF(T30="","",IF(T30&lt;V30,1,0))</f>
      </c>
    </row>
    <row r="31" spans="2:34" ht="15" customHeight="1">
      <c r="B31" s="92" t="s">
        <v>34</v>
      </c>
      <c r="C31" s="112" t="s">
        <v>35</v>
      </c>
      <c r="D31" s="18" t="str">
        <f>IF(D32="","",IF(D32&gt;H32,"○","×"))</f>
        <v>○</v>
      </c>
      <c r="E31" s="15">
        <f>IF(Q25="","",Q25)</f>
        <v>21</v>
      </c>
      <c r="F31" s="16" t="s">
        <v>20</v>
      </c>
      <c r="G31" s="15">
        <f>IF(O25="","",O25)</f>
        <v>14</v>
      </c>
      <c r="H31" s="35"/>
      <c r="I31" s="18" t="str">
        <f>IF(I32="","",IF(I32&gt;M32,"○","×"))</f>
        <v>○</v>
      </c>
      <c r="J31" s="34">
        <f>IF(Q28="","",Q28)</f>
        <v>21</v>
      </c>
      <c r="K31" s="16" t="s">
        <v>20</v>
      </c>
      <c r="L31" s="34">
        <f>IF(O28="","",O28)</f>
        <v>19</v>
      </c>
      <c r="M31" s="35"/>
      <c r="N31" s="85"/>
      <c r="O31" s="78"/>
      <c r="P31" s="78"/>
      <c r="Q31" s="78"/>
      <c r="R31" s="79"/>
      <c r="S31" s="18" t="str">
        <f>IF(S32="","",IF(S32&gt;W32,"○","×"))</f>
        <v>○</v>
      </c>
      <c r="T31" s="34">
        <v>21</v>
      </c>
      <c r="U31" s="16" t="s">
        <v>20</v>
      </c>
      <c r="V31" s="34">
        <v>8</v>
      </c>
      <c r="W31" s="35"/>
      <c r="X31" s="112">
        <f>IF(D31="","",COUNTIF(D31:W33,"○"))</f>
        <v>3</v>
      </c>
      <c r="Y31" s="115" t="s">
        <v>14</v>
      </c>
      <c r="Z31" s="118">
        <f>IF(D31="","",COUNTIF(D31:W33,"×"))</f>
        <v>0</v>
      </c>
      <c r="AA31" s="112">
        <f>IF(AD32="","",RANK(AD32,AD25:AD36))</f>
        <v>1</v>
      </c>
      <c r="AB31" s="118"/>
      <c r="AD31" s="67"/>
      <c r="AE31" s="67">
        <f>IF(T31="","",IF(T31&gt;V31,1,0))</f>
        <v>1</v>
      </c>
      <c r="AF31" s="67">
        <f>IF(T31="","",IF(T31&lt;V31,1,0))</f>
        <v>0</v>
      </c>
      <c r="AG31" s="67"/>
      <c r="AH31" s="67"/>
    </row>
    <row r="32" spans="2:34" ht="15" customHeight="1">
      <c r="B32" s="86"/>
      <c r="C32" s="113"/>
      <c r="D32" s="110">
        <f>R26</f>
        <v>2</v>
      </c>
      <c r="E32" s="19">
        <f>IF(Q26="","",Q26)</f>
        <v>21</v>
      </c>
      <c r="F32" s="16" t="s">
        <v>20</v>
      </c>
      <c r="G32" s="19">
        <f>IF(O26="","",O26)</f>
        <v>18</v>
      </c>
      <c r="H32" s="99">
        <f>N26</f>
        <v>0</v>
      </c>
      <c r="I32" s="77">
        <f>R29</f>
        <v>2</v>
      </c>
      <c r="J32" s="13">
        <f>IF(Q29="","",Q29)</f>
        <v>21</v>
      </c>
      <c r="K32" s="16" t="s">
        <v>20</v>
      </c>
      <c r="L32" s="13">
        <f>IF(O29="","",O29)</f>
        <v>12</v>
      </c>
      <c r="M32" s="99">
        <f>N29</f>
        <v>0</v>
      </c>
      <c r="N32" s="80"/>
      <c r="O32" s="81"/>
      <c r="P32" s="81"/>
      <c r="Q32" s="81"/>
      <c r="R32" s="82"/>
      <c r="S32" s="77">
        <f>IF(T31="","",SUM(AE31:AE33))</f>
        <v>2</v>
      </c>
      <c r="T32" s="13">
        <v>21</v>
      </c>
      <c r="U32" s="16" t="s">
        <v>20</v>
      </c>
      <c r="V32" s="13">
        <v>6</v>
      </c>
      <c r="W32" s="99">
        <f>IF(T31="","",SUM(AF31:AF33))</f>
        <v>0</v>
      </c>
      <c r="X32" s="113"/>
      <c r="Y32" s="116"/>
      <c r="Z32" s="119"/>
      <c r="AA32" s="113"/>
      <c r="AB32" s="119"/>
      <c r="AD32" s="73">
        <f>IF(X31="","",X31*1000+(D32+I32+S32)*100+((D32+I32+S32)-(H32+M32+W32))*10+((SUM(E31:E33)+SUM(J31:J33)+SUM(T31:T33))-(SUM(G31:G33)+SUM(L31:L33)+SUM(V31:V33))))</f>
        <v>3709</v>
      </c>
      <c r="AE32" s="67">
        <f>IF(T32="","",IF(T32&gt;V32,1,0))</f>
        <v>1</v>
      </c>
      <c r="AF32" s="67">
        <f>IF(T32="","",IF(T32&lt;V32,1,0))</f>
        <v>0</v>
      </c>
      <c r="AG32" s="67"/>
      <c r="AH32" s="67"/>
    </row>
    <row r="33" spans="2:34" ht="15" customHeight="1">
      <c r="B33" s="87"/>
      <c r="C33" s="114"/>
      <c r="D33" s="111"/>
      <c r="E33" s="21">
        <f>IF(Q27="","",Q27)</f>
      </c>
      <c r="F33" s="27" t="s">
        <v>20</v>
      </c>
      <c r="G33" s="21">
        <f>IF(O27="","",O27)</f>
      </c>
      <c r="H33" s="100"/>
      <c r="I33" s="93"/>
      <c r="J33" s="36">
        <f>IF(Q30="","",Q30)</f>
      </c>
      <c r="K33" s="27" t="s">
        <v>20</v>
      </c>
      <c r="L33" s="36">
        <f>IF(O30="","",O30)</f>
      </c>
      <c r="M33" s="100"/>
      <c r="N33" s="83"/>
      <c r="O33" s="84"/>
      <c r="P33" s="84"/>
      <c r="Q33" s="84"/>
      <c r="R33" s="76"/>
      <c r="S33" s="93"/>
      <c r="T33" s="36"/>
      <c r="U33" s="16" t="s">
        <v>20</v>
      </c>
      <c r="V33" s="36"/>
      <c r="W33" s="100"/>
      <c r="X33" s="114"/>
      <c r="Y33" s="117"/>
      <c r="Z33" s="120"/>
      <c r="AA33" s="114"/>
      <c r="AB33" s="120"/>
      <c r="AD33" s="67"/>
      <c r="AE33" s="67">
        <f>IF(T33="","",IF(T33&gt;V33,1,0))</f>
      </c>
      <c r="AF33" s="67">
        <f>IF(T33="","",IF(T33&lt;V33,1,0))</f>
      </c>
      <c r="AG33" s="67"/>
      <c r="AH33" s="67"/>
    </row>
    <row r="34" spans="2:34" ht="15" customHeight="1">
      <c r="B34" s="92" t="s">
        <v>34</v>
      </c>
      <c r="C34" s="112" t="s">
        <v>36</v>
      </c>
      <c r="D34" s="18" t="str">
        <f>IF(D35="","",IF(D35&gt;H35,"○","×"))</f>
        <v>×</v>
      </c>
      <c r="E34" s="15">
        <f>IF(V25="","",V25)</f>
        <v>24</v>
      </c>
      <c r="F34" s="16" t="s">
        <v>20</v>
      </c>
      <c r="G34" s="15">
        <f>IF(T25="","",T25)</f>
        <v>22</v>
      </c>
      <c r="H34" s="35"/>
      <c r="I34" s="18" t="str">
        <f>IF(I35="","",IF(I35&gt;M35,"○","×"))</f>
        <v>×</v>
      </c>
      <c r="J34" s="34">
        <f>IF(V28="","",V28)</f>
        <v>12</v>
      </c>
      <c r="K34" s="16" t="s">
        <v>20</v>
      </c>
      <c r="L34" s="34">
        <f>IF(T28="","",T28)</f>
        <v>21</v>
      </c>
      <c r="M34" s="35"/>
      <c r="N34" s="18" t="str">
        <f>IF(N35="","",IF(N35&gt;R35,"○","×"))</f>
        <v>×</v>
      </c>
      <c r="O34" s="34">
        <f>IF(V31="","",V31)</f>
        <v>8</v>
      </c>
      <c r="P34" s="16" t="s">
        <v>20</v>
      </c>
      <c r="Q34" s="34">
        <f>IF(T31="","",T31)</f>
        <v>21</v>
      </c>
      <c r="R34" s="35"/>
      <c r="S34" s="85"/>
      <c r="T34" s="78"/>
      <c r="U34" s="78"/>
      <c r="V34" s="78"/>
      <c r="W34" s="79"/>
      <c r="X34" s="112">
        <f>IF(D34="","",COUNTIF(D34:R34,"○"))</f>
        <v>0</v>
      </c>
      <c r="Y34" s="115" t="s">
        <v>14</v>
      </c>
      <c r="Z34" s="118">
        <f>IF(D34="","",COUNTIF(D34:R34,"×"))</f>
        <v>3</v>
      </c>
      <c r="AA34" s="112">
        <f>IF(AD35="","",RANK(AD35,AD25:AD36))</f>
        <v>4</v>
      </c>
      <c r="AB34" s="118"/>
      <c r="AD34" s="67"/>
      <c r="AE34" s="67"/>
      <c r="AF34" s="67"/>
      <c r="AG34" s="67"/>
      <c r="AH34" s="67"/>
    </row>
    <row r="35" spans="2:34" ht="15" customHeight="1">
      <c r="B35" s="86"/>
      <c r="C35" s="113"/>
      <c r="D35" s="110">
        <f>W26</f>
        <v>1</v>
      </c>
      <c r="E35" s="19">
        <f>IF(V26="","",V26)</f>
        <v>11</v>
      </c>
      <c r="F35" s="16" t="s">
        <v>20</v>
      </c>
      <c r="G35" s="19">
        <f>IF(T26="","",T26)</f>
        <v>21</v>
      </c>
      <c r="H35" s="99">
        <f>S26</f>
        <v>2</v>
      </c>
      <c r="I35" s="77">
        <f>W29</f>
        <v>0</v>
      </c>
      <c r="J35" s="13">
        <f>IF(V29="","",V29)</f>
        <v>20</v>
      </c>
      <c r="K35" s="16" t="s">
        <v>20</v>
      </c>
      <c r="L35" s="13">
        <f>IF(T29="","",T29)</f>
        <v>22</v>
      </c>
      <c r="M35" s="99">
        <f>S29</f>
        <v>2</v>
      </c>
      <c r="N35" s="77">
        <f>W32</f>
        <v>0</v>
      </c>
      <c r="O35" s="13">
        <f>IF(V32="","",V32)</f>
        <v>6</v>
      </c>
      <c r="P35" s="16" t="s">
        <v>20</v>
      </c>
      <c r="Q35" s="13">
        <f>IF(T32="","",T32)</f>
        <v>21</v>
      </c>
      <c r="R35" s="99">
        <f>S32</f>
        <v>2</v>
      </c>
      <c r="S35" s="80"/>
      <c r="T35" s="81"/>
      <c r="U35" s="81"/>
      <c r="V35" s="81"/>
      <c r="W35" s="82"/>
      <c r="X35" s="113"/>
      <c r="Y35" s="116"/>
      <c r="Z35" s="119"/>
      <c r="AA35" s="113"/>
      <c r="AB35" s="119"/>
      <c r="AD35" s="73">
        <f>IF(X34="","",X34*1000+(D35+I35+N35)*100+((D35+I35+N35)-(H35+M35+R35))*10+((SUM(E34:E36)+SUM(J34:J36)+SUM(O34:O36))-(SUM(G34:G36)+SUM(L34:L36)+SUM(Q34:Q36))))</f>
        <v>-2</v>
      </c>
      <c r="AE35" s="67"/>
      <c r="AF35" s="67"/>
      <c r="AG35" s="67"/>
      <c r="AH35" s="67"/>
    </row>
    <row r="36" spans="2:34" ht="15" customHeight="1">
      <c r="B36" s="87"/>
      <c r="C36" s="114"/>
      <c r="D36" s="111"/>
      <c r="E36" s="21">
        <f>IF(V27="","",V27)</f>
        <v>16</v>
      </c>
      <c r="F36" s="16" t="s">
        <v>20</v>
      </c>
      <c r="G36" s="21">
        <f>IF(T27="","",T27)</f>
        <v>21</v>
      </c>
      <c r="H36" s="100"/>
      <c r="I36" s="93"/>
      <c r="J36" s="36">
        <f>IF(V30="","",V30)</f>
      </c>
      <c r="K36" s="27" t="s">
        <v>20</v>
      </c>
      <c r="L36" s="36">
        <f>IF(T30="","",T30)</f>
      </c>
      <c r="M36" s="100"/>
      <c r="N36" s="93"/>
      <c r="O36" s="36">
        <f>IF(V33="","",V33)</f>
      </c>
      <c r="P36" s="27" t="s">
        <v>20</v>
      </c>
      <c r="Q36" s="36">
        <f>IF(T33="","",T33)</f>
      </c>
      <c r="R36" s="100"/>
      <c r="S36" s="83"/>
      <c r="T36" s="84"/>
      <c r="U36" s="84"/>
      <c r="V36" s="84"/>
      <c r="W36" s="76"/>
      <c r="X36" s="114"/>
      <c r="Y36" s="117"/>
      <c r="Z36" s="120"/>
      <c r="AA36" s="114"/>
      <c r="AB36" s="120"/>
      <c r="AD36" s="67"/>
      <c r="AE36" s="67"/>
      <c r="AF36" s="67"/>
      <c r="AG36" s="67"/>
      <c r="AH36" s="67"/>
    </row>
    <row r="37" spans="6:34" ht="13.5">
      <c r="F37" s="37"/>
      <c r="AD37" s="67"/>
      <c r="AE37" s="67"/>
      <c r="AF37" s="67"/>
      <c r="AG37" s="67"/>
      <c r="AH37" s="67"/>
    </row>
    <row r="38" spans="30:34" ht="13.5">
      <c r="AD38" s="67"/>
      <c r="AE38" s="67"/>
      <c r="AF38" s="67"/>
      <c r="AG38" s="67"/>
      <c r="AH38" s="67"/>
    </row>
    <row r="39" spans="2:43" s="5" customFormat="1" ht="22.5" customHeight="1">
      <c r="B39" s="121" t="s">
        <v>6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3"/>
      <c r="AD39" s="68"/>
      <c r="AE39" s="68"/>
      <c r="AF39" s="68"/>
      <c r="AG39" s="68"/>
      <c r="AH39" s="68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30:34" ht="13.5">
      <c r="AD40" s="67"/>
      <c r="AE40" s="67"/>
      <c r="AF40" s="67"/>
      <c r="AG40" s="67"/>
      <c r="AH40" s="67"/>
    </row>
    <row r="41" spans="2:34" ht="15" customHeight="1">
      <c r="B41" s="9" t="s">
        <v>37</v>
      </c>
      <c r="C41" s="10"/>
      <c r="D41" s="96" t="s">
        <v>38</v>
      </c>
      <c r="E41" s="97"/>
      <c r="F41" s="97"/>
      <c r="G41" s="97"/>
      <c r="H41" s="98"/>
      <c r="I41" s="96" t="s">
        <v>39</v>
      </c>
      <c r="J41" s="97"/>
      <c r="K41" s="97"/>
      <c r="L41" s="97"/>
      <c r="M41" s="98"/>
      <c r="N41" s="96" t="s">
        <v>30</v>
      </c>
      <c r="O41" s="97"/>
      <c r="P41" s="97"/>
      <c r="Q41" s="97"/>
      <c r="R41" s="98"/>
      <c r="S41" s="96" t="s">
        <v>40</v>
      </c>
      <c r="T41" s="97"/>
      <c r="U41" s="97"/>
      <c r="V41" s="97"/>
      <c r="W41" s="98"/>
      <c r="X41" s="96" t="s">
        <v>17</v>
      </c>
      <c r="Y41" s="97"/>
      <c r="Z41" s="98"/>
      <c r="AA41" s="96" t="s">
        <v>18</v>
      </c>
      <c r="AB41" s="98"/>
      <c r="AD41" s="67"/>
      <c r="AE41" s="67"/>
      <c r="AF41" s="67"/>
      <c r="AG41" s="67"/>
      <c r="AH41" s="67"/>
    </row>
    <row r="42" spans="2:36" ht="15" customHeight="1">
      <c r="B42" s="92" t="s">
        <v>41</v>
      </c>
      <c r="C42" s="112" t="s">
        <v>145</v>
      </c>
      <c r="D42" s="85"/>
      <c r="E42" s="78"/>
      <c r="F42" s="78"/>
      <c r="G42" s="78"/>
      <c r="H42" s="79"/>
      <c r="I42" s="18" t="str">
        <f>IF(I43="","",IF(I43&gt;M43,"○","×"))</f>
        <v>○</v>
      </c>
      <c r="J42" s="34">
        <v>21</v>
      </c>
      <c r="K42" s="16" t="s">
        <v>20</v>
      </c>
      <c r="L42" s="34">
        <v>5</v>
      </c>
      <c r="M42" s="35"/>
      <c r="N42" s="18" t="str">
        <f>IF(N43="","",IF(N43&gt;R43,"○","×"))</f>
        <v>○</v>
      </c>
      <c r="O42" s="34">
        <v>21</v>
      </c>
      <c r="P42" s="16" t="s">
        <v>20</v>
      </c>
      <c r="Q42" s="34">
        <v>6</v>
      </c>
      <c r="R42" s="35"/>
      <c r="S42" s="18" t="str">
        <f>IF(S43="","",IF(S43&gt;W43,"○","×"))</f>
        <v>○</v>
      </c>
      <c r="T42" s="34">
        <v>21</v>
      </c>
      <c r="U42" s="16" t="s">
        <v>20</v>
      </c>
      <c r="V42" s="34">
        <v>18</v>
      </c>
      <c r="W42" s="35"/>
      <c r="X42" s="112">
        <f>IF(I42="","",COUNTIF(I42:W42,"○"))</f>
        <v>3</v>
      </c>
      <c r="Y42" s="115" t="s">
        <v>14</v>
      </c>
      <c r="Z42" s="118">
        <f>IF(I42="","",COUNTIF(I42:W42,"×"))</f>
        <v>0</v>
      </c>
      <c r="AA42" s="112">
        <f>IF(AD43="","",RANK(AD43,AD42:AD53))</f>
        <v>1</v>
      </c>
      <c r="AB42" s="118"/>
      <c r="AD42" s="67"/>
      <c r="AE42" s="67">
        <f>IF(J42="","",IF(J42&gt;L42,1,0))</f>
        <v>1</v>
      </c>
      <c r="AF42" s="67">
        <f>IF(J42="","",IF(J42&lt;L42,1,0))</f>
        <v>0</v>
      </c>
      <c r="AG42" s="67">
        <f>IF(O42="","",IF(O42&gt;Q42,1,0))</f>
        <v>1</v>
      </c>
      <c r="AH42" s="67">
        <f>IF(O42="","",IF(O42&lt;Q42,1,0))</f>
        <v>0</v>
      </c>
      <c r="AI42" s="70">
        <f>IF(T42="","",IF(T42&gt;V42,1,0))</f>
        <v>1</v>
      </c>
      <c r="AJ42" s="70">
        <f>IF(T42="","",IF(T42&lt;V42,1,0))</f>
        <v>0</v>
      </c>
    </row>
    <row r="43" spans="2:36" ht="15" customHeight="1">
      <c r="B43" s="86"/>
      <c r="C43" s="113"/>
      <c r="D43" s="80"/>
      <c r="E43" s="81"/>
      <c r="F43" s="81"/>
      <c r="G43" s="81"/>
      <c r="H43" s="82"/>
      <c r="I43" s="77">
        <f>IF(J42="","",SUM(AE42:AE44))</f>
        <v>2</v>
      </c>
      <c r="J43" s="13">
        <v>21</v>
      </c>
      <c r="K43" s="16" t="s">
        <v>20</v>
      </c>
      <c r="L43" s="13">
        <v>5</v>
      </c>
      <c r="M43" s="99">
        <f>IF(J42="","",SUM(AF42:AF44))</f>
        <v>0</v>
      </c>
      <c r="N43" s="77">
        <f>IF(O42="","",SUM(AG42:AG44))</f>
        <v>2</v>
      </c>
      <c r="O43" s="13">
        <v>21</v>
      </c>
      <c r="P43" s="16" t="s">
        <v>20</v>
      </c>
      <c r="Q43" s="13">
        <v>5</v>
      </c>
      <c r="R43" s="99">
        <f>IF(O42="","",SUM(AH42:AH44))</f>
        <v>0</v>
      </c>
      <c r="S43" s="77">
        <f>IF(T42="","",SUM(AI42:AI44))</f>
        <v>2</v>
      </c>
      <c r="T43" s="13">
        <v>21</v>
      </c>
      <c r="U43" s="16" t="s">
        <v>20</v>
      </c>
      <c r="V43" s="13">
        <v>14</v>
      </c>
      <c r="W43" s="99">
        <f>IF(T42="","",SUM(AJ42:AJ44))</f>
        <v>0</v>
      </c>
      <c r="X43" s="113"/>
      <c r="Y43" s="116"/>
      <c r="Z43" s="119"/>
      <c r="AA43" s="113"/>
      <c r="AB43" s="119"/>
      <c r="AD43" s="73">
        <f>IF(X42="","",X42*1000+(S43+I43+N43)*100+((S43+I43+N43)-(W43+M43+R43))*10+((SUM(T42:T44)+SUM(J42:J44)+SUM(O42:O44))-(SUM(V42:V44)+SUM(L42:L44)+SUM(Q42:Q44))))</f>
        <v>3733</v>
      </c>
      <c r="AE43" s="67">
        <f>IF(J43="","",IF(J43&gt;L43,1,0))</f>
        <v>1</v>
      </c>
      <c r="AF43" s="67">
        <f>IF(J43="","",IF(J43&lt;L43,1,0))</f>
        <v>0</v>
      </c>
      <c r="AG43" s="67">
        <f>IF(O43="","",IF(O43&gt;Q43,1,0))</f>
        <v>1</v>
      </c>
      <c r="AH43" s="67">
        <f>IF(O43="","",IF(O43&lt;Q43,1,0))</f>
        <v>0</v>
      </c>
      <c r="AI43" s="70">
        <f>IF(T43="","",IF(T43&gt;V43,1,0))</f>
        <v>1</v>
      </c>
      <c r="AJ43" s="70">
        <f>IF(T43="","",IF(T43&lt;V43,1,0))</f>
        <v>0</v>
      </c>
    </row>
    <row r="44" spans="2:36" ht="15" customHeight="1">
      <c r="B44" s="87"/>
      <c r="C44" s="114"/>
      <c r="D44" s="83"/>
      <c r="E44" s="84"/>
      <c r="F44" s="84"/>
      <c r="G44" s="84"/>
      <c r="H44" s="76"/>
      <c r="I44" s="93"/>
      <c r="J44" s="36"/>
      <c r="K44" s="16" t="s">
        <v>20</v>
      </c>
      <c r="L44" s="36"/>
      <c r="M44" s="100"/>
      <c r="N44" s="93"/>
      <c r="O44" s="36"/>
      <c r="P44" s="27" t="s">
        <v>20</v>
      </c>
      <c r="Q44" s="36"/>
      <c r="R44" s="100"/>
      <c r="S44" s="93"/>
      <c r="T44" s="36"/>
      <c r="U44" s="16" t="s">
        <v>20</v>
      </c>
      <c r="V44" s="36"/>
      <c r="W44" s="100"/>
      <c r="X44" s="114"/>
      <c r="Y44" s="117"/>
      <c r="Z44" s="120"/>
      <c r="AA44" s="114"/>
      <c r="AB44" s="120"/>
      <c r="AD44" s="67"/>
      <c r="AE44" s="67">
        <f>IF(J44="","",IF(J44&gt;L44,1,0))</f>
      </c>
      <c r="AF44" s="67">
        <f>IF(J44="","",IF(J44&lt;L44,1,0))</f>
      </c>
      <c r="AG44" s="67">
        <f>IF(O44="","",IF(O44&gt;Q44,1,0))</f>
      </c>
      <c r="AH44" s="67">
        <f>IF(O44="","",IF(O44&lt;Q44,1,0))</f>
      </c>
      <c r="AI44" s="70">
        <f>IF(T44="","",IF(T44&gt;V44,1,0))</f>
      </c>
      <c r="AJ44" s="70">
        <f>IF(T44="","",IF(T44&lt;V44,1,0))</f>
      </c>
    </row>
    <row r="45" spans="2:34" ht="15" customHeight="1">
      <c r="B45" s="92" t="s">
        <v>19</v>
      </c>
      <c r="C45" s="112" t="s">
        <v>42</v>
      </c>
      <c r="D45" s="38" t="str">
        <f>IF(D46="","",IF(D46&gt;H46,"○","×"))</f>
        <v>×</v>
      </c>
      <c r="E45" s="19">
        <f>IF(L42="","",L42)</f>
        <v>5</v>
      </c>
      <c r="F45" s="16" t="s">
        <v>20</v>
      </c>
      <c r="G45" s="19">
        <f>IF(J42="","",J42)</f>
        <v>21</v>
      </c>
      <c r="H45" s="39"/>
      <c r="I45" s="101"/>
      <c r="J45" s="102"/>
      <c r="K45" s="102"/>
      <c r="L45" s="102"/>
      <c r="M45" s="103"/>
      <c r="N45" s="38" t="str">
        <f>IF(N46="","",IF(N46&gt;R46,"○","×"))</f>
        <v>×</v>
      </c>
      <c r="O45" s="13">
        <v>22</v>
      </c>
      <c r="P45" s="16" t="s">
        <v>20</v>
      </c>
      <c r="Q45" s="13">
        <v>20</v>
      </c>
      <c r="R45" s="39"/>
      <c r="S45" s="38" t="str">
        <f>IF(S46="","",IF(S46&gt;W46,"○","×"))</f>
        <v>×</v>
      </c>
      <c r="T45" s="13">
        <v>8</v>
      </c>
      <c r="U45" s="24" t="s">
        <v>20</v>
      </c>
      <c r="V45" s="13">
        <v>21</v>
      </c>
      <c r="W45" s="39"/>
      <c r="X45" s="112">
        <f>IF(D45="","",COUNTIF(D45:W47,"○"))</f>
        <v>0</v>
      </c>
      <c r="Y45" s="115" t="s">
        <v>14</v>
      </c>
      <c r="Z45" s="118">
        <f>IF(D45="","",COUNTIF(D45:W47,"×"))</f>
        <v>3</v>
      </c>
      <c r="AA45" s="112">
        <f>IF(AD46="","",RANK(AD46,AD42:AD53))</f>
        <v>4</v>
      </c>
      <c r="AB45" s="118"/>
      <c r="AD45" s="67"/>
      <c r="AE45" s="67">
        <f>IF(O45="","",IF(O45&gt;Q45,1,0))</f>
        <v>1</v>
      </c>
      <c r="AF45" s="67">
        <f>IF(O45="","",IF(O45&lt;Q45,1,0))</f>
        <v>0</v>
      </c>
      <c r="AG45" s="67">
        <f>IF(T45="","",IF(T45&gt;V45,1,0))</f>
        <v>0</v>
      </c>
      <c r="AH45" s="67">
        <f>IF(T45="","",IF(T45&lt;V45,1,0))</f>
        <v>1</v>
      </c>
    </row>
    <row r="46" spans="2:34" ht="15" customHeight="1">
      <c r="B46" s="86"/>
      <c r="C46" s="113"/>
      <c r="D46" s="110">
        <f>M43</f>
        <v>0</v>
      </c>
      <c r="E46" s="19">
        <f>IF(L43="","",L43)</f>
        <v>5</v>
      </c>
      <c r="F46" s="16" t="s">
        <v>20</v>
      </c>
      <c r="G46" s="19">
        <f>IF(J43="","",J43)</f>
        <v>21</v>
      </c>
      <c r="H46" s="99">
        <f>I43</f>
        <v>2</v>
      </c>
      <c r="I46" s="104"/>
      <c r="J46" s="105"/>
      <c r="K46" s="105"/>
      <c r="L46" s="105"/>
      <c r="M46" s="106"/>
      <c r="N46" s="77">
        <f>IF(O45="","",SUM(AE45:AE47))</f>
        <v>1</v>
      </c>
      <c r="O46" s="13">
        <v>11</v>
      </c>
      <c r="P46" s="16" t="s">
        <v>20</v>
      </c>
      <c r="Q46" s="13">
        <v>21</v>
      </c>
      <c r="R46" s="99">
        <f>IF(O45="","",SUM(AF45:AF47))</f>
        <v>2</v>
      </c>
      <c r="S46" s="77">
        <f>IF(T45="","",SUM(AG45:AG47))</f>
        <v>0</v>
      </c>
      <c r="T46" s="13">
        <v>9</v>
      </c>
      <c r="U46" s="16" t="s">
        <v>20</v>
      </c>
      <c r="V46" s="13">
        <v>21</v>
      </c>
      <c r="W46" s="99">
        <f>IF(T45="","",SUM(AH45:AH47))</f>
        <v>2</v>
      </c>
      <c r="X46" s="113"/>
      <c r="Y46" s="116"/>
      <c r="Z46" s="119"/>
      <c r="AA46" s="113"/>
      <c r="AB46" s="119"/>
      <c r="AD46" s="73">
        <f>IF(X45="","",X45*1000+(D46+S46+N46)*100+((D46+S46+N46)-(H46+W46+R46))*10+((SUM(E45:E47)+SUM(T45:T47)+SUM(O45:O47))-(SUM(G45:G47)+SUM(V45:V47)+SUM(Q45:Q47))))</f>
        <v>-20</v>
      </c>
      <c r="AE46" s="67">
        <f>IF(O46="","",IF(O46&gt;Q46,1,0))</f>
        <v>0</v>
      </c>
      <c r="AF46" s="67">
        <f>IF(O46="","",IF(O46&lt;Q46,1,0))</f>
        <v>1</v>
      </c>
      <c r="AG46" s="67">
        <f>IF(T46="","",IF(T46&gt;V46,1,0))</f>
        <v>0</v>
      </c>
      <c r="AH46" s="67">
        <f>IF(T46="","",IF(T46&lt;V46,1,0))</f>
        <v>1</v>
      </c>
    </row>
    <row r="47" spans="2:34" ht="15" customHeight="1">
      <c r="B47" s="87"/>
      <c r="C47" s="114"/>
      <c r="D47" s="111"/>
      <c r="E47" s="19">
        <f>IF(L44="","",L44)</f>
      </c>
      <c r="F47" s="16" t="s">
        <v>20</v>
      </c>
      <c r="G47" s="19">
        <f>IF(J44="","",J44)</f>
      </c>
      <c r="H47" s="100"/>
      <c r="I47" s="107"/>
      <c r="J47" s="108"/>
      <c r="K47" s="108"/>
      <c r="L47" s="108"/>
      <c r="M47" s="109"/>
      <c r="N47" s="93"/>
      <c r="O47" s="36">
        <v>16</v>
      </c>
      <c r="P47" s="16" t="s">
        <v>20</v>
      </c>
      <c r="Q47" s="36">
        <v>21</v>
      </c>
      <c r="R47" s="100"/>
      <c r="S47" s="93"/>
      <c r="T47" s="36"/>
      <c r="U47" s="16" t="s">
        <v>20</v>
      </c>
      <c r="V47" s="36"/>
      <c r="W47" s="100"/>
      <c r="X47" s="114"/>
      <c r="Y47" s="117"/>
      <c r="Z47" s="120"/>
      <c r="AA47" s="114"/>
      <c r="AB47" s="120"/>
      <c r="AD47" s="67"/>
      <c r="AE47" s="67">
        <f>IF(O47="","",IF(O47&gt;Q47,1,0))</f>
        <v>0</v>
      </c>
      <c r="AF47" s="67">
        <f>IF(O47="","",IF(O47&lt;Q47,1,0))</f>
        <v>1</v>
      </c>
      <c r="AG47" s="67">
        <f>IF(T47="","",IF(T47&gt;V47,1,0))</f>
      </c>
      <c r="AH47" s="67">
        <f>IF(T47="","",IF(T47&lt;V47,1,0))</f>
      </c>
    </row>
    <row r="48" spans="2:34" ht="15" customHeight="1">
      <c r="B48" s="92" t="s">
        <v>23</v>
      </c>
      <c r="C48" s="112" t="s">
        <v>43</v>
      </c>
      <c r="D48" s="38" t="str">
        <f>IF(D49="","",IF(D49&gt;H49,"○","×"))</f>
        <v>×</v>
      </c>
      <c r="E48" s="15">
        <f>IF(Q42="","",Q42)</f>
        <v>6</v>
      </c>
      <c r="F48" s="24" t="s">
        <v>20</v>
      </c>
      <c r="G48" s="15">
        <f>IF(O42="","",O42)</f>
        <v>21</v>
      </c>
      <c r="H48" s="39"/>
      <c r="I48" s="38" t="str">
        <f>IF(I49="","",IF(I49&gt;M49,"○","×"))</f>
        <v>○</v>
      </c>
      <c r="J48" s="13">
        <f>IF(Q45="","",Q45)</f>
        <v>20</v>
      </c>
      <c r="K48" s="16" t="s">
        <v>20</v>
      </c>
      <c r="L48" s="13">
        <f>IF(O45="","",O45)</f>
        <v>22</v>
      </c>
      <c r="M48" s="39"/>
      <c r="N48" s="101"/>
      <c r="O48" s="102"/>
      <c r="P48" s="102"/>
      <c r="Q48" s="102"/>
      <c r="R48" s="103"/>
      <c r="S48" s="38" t="str">
        <f>IF(S49="","",IF(S49&gt;W49,"○","×"))</f>
        <v>×</v>
      </c>
      <c r="T48" s="13">
        <v>18</v>
      </c>
      <c r="U48" s="24" t="s">
        <v>20</v>
      </c>
      <c r="V48" s="13">
        <v>21</v>
      </c>
      <c r="W48" s="39"/>
      <c r="X48" s="112">
        <f>IF(D48="","",COUNTIF(D48:W50,"○"))</f>
        <v>1</v>
      </c>
      <c r="Y48" s="115" t="s">
        <v>14</v>
      </c>
      <c r="Z48" s="118">
        <f>IF(D48="","",COUNTIF(D48:W50,"×"))</f>
        <v>2</v>
      </c>
      <c r="AA48" s="112">
        <f>IF(AD49="","",RANK(AD49,AD42:AD53))</f>
        <v>3</v>
      </c>
      <c r="AB48" s="118"/>
      <c r="AD48" s="67"/>
      <c r="AE48" s="67">
        <f>IF(T48="","",IF(T48&gt;V48,1,0))</f>
        <v>0</v>
      </c>
      <c r="AF48" s="67">
        <f>IF(T48="","",IF(T48&lt;V48,1,0))</f>
        <v>1</v>
      </c>
      <c r="AG48" s="67"/>
      <c r="AH48" s="67"/>
    </row>
    <row r="49" spans="2:34" ht="15" customHeight="1">
      <c r="B49" s="86"/>
      <c r="C49" s="113"/>
      <c r="D49" s="110">
        <f>R43</f>
        <v>0</v>
      </c>
      <c r="E49" s="19">
        <f>IF(Q43="","",Q43)</f>
        <v>5</v>
      </c>
      <c r="F49" s="16" t="s">
        <v>20</v>
      </c>
      <c r="G49" s="19">
        <f>IF(O43="","",O43)</f>
        <v>21</v>
      </c>
      <c r="H49" s="99">
        <f>N43</f>
        <v>2</v>
      </c>
      <c r="I49" s="77">
        <f>R46</f>
        <v>2</v>
      </c>
      <c r="J49" s="13">
        <f>IF(Q46="","",Q46)</f>
        <v>21</v>
      </c>
      <c r="K49" s="16" t="s">
        <v>20</v>
      </c>
      <c r="L49" s="13">
        <f>IF(O46="","",O46)</f>
        <v>11</v>
      </c>
      <c r="M49" s="99">
        <f>N46</f>
        <v>1</v>
      </c>
      <c r="N49" s="104"/>
      <c r="O49" s="105"/>
      <c r="P49" s="105"/>
      <c r="Q49" s="105"/>
      <c r="R49" s="106"/>
      <c r="S49" s="77">
        <f>IF(T48="","",SUM(AE48:AE50))</f>
        <v>0</v>
      </c>
      <c r="T49" s="13">
        <v>16</v>
      </c>
      <c r="U49" s="16" t="s">
        <v>20</v>
      </c>
      <c r="V49" s="13">
        <v>21</v>
      </c>
      <c r="W49" s="99">
        <f>IF(T48="","",SUM(AF48:AF50))</f>
        <v>2</v>
      </c>
      <c r="X49" s="113"/>
      <c r="Y49" s="116"/>
      <c r="Z49" s="119"/>
      <c r="AA49" s="113"/>
      <c r="AB49" s="119"/>
      <c r="AD49" s="73">
        <f>IF(X48="","",X48*1000+(D49+I49+S49)*100+((D49+I49+S49)-(H49+M49+W49))*10+((SUM(E48:E50)+SUM(J48:J50)+SUM(T48:T50))-(SUM(G48:G50)+SUM(L48:L50)+SUM(V48:V50))))</f>
        <v>1144</v>
      </c>
      <c r="AE49" s="67">
        <f>IF(T49="","",IF(T49&gt;V49,1,0))</f>
        <v>0</v>
      </c>
      <c r="AF49" s="67">
        <f>IF(T49="","",IF(T49&lt;V49,1,0))</f>
        <v>1</v>
      </c>
      <c r="AG49" s="67"/>
      <c r="AH49" s="67"/>
    </row>
    <row r="50" spans="2:34" ht="15" customHeight="1">
      <c r="B50" s="87"/>
      <c r="C50" s="114"/>
      <c r="D50" s="111"/>
      <c r="E50" s="21">
        <f>IF(Q44="","",Q44)</f>
      </c>
      <c r="F50" s="16" t="s">
        <v>20</v>
      </c>
      <c r="G50" s="19">
        <f>IF(O44="","",O44)</f>
      </c>
      <c r="H50" s="100"/>
      <c r="I50" s="93"/>
      <c r="J50" s="36">
        <f>IF(Q47="","",Q47)</f>
        <v>21</v>
      </c>
      <c r="K50" s="16" t="s">
        <v>20</v>
      </c>
      <c r="L50" s="36">
        <f>IF(O47="","",O47)</f>
        <v>16</v>
      </c>
      <c r="M50" s="100"/>
      <c r="N50" s="107"/>
      <c r="O50" s="108"/>
      <c r="P50" s="108"/>
      <c r="Q50" s="108"/>
      <c r="R50" s="109"/>
      <c r="S50" s="93"/>
      <c r="T50" s="36"/>
      <c r="U50" s="27" t="s">
        <v>20</v>
      </c>
      <c r="V50" s="36"/>
      <c r="W50" s="100"/>
      <c r="X50" s="114"/>
      <c r="Y50" s="117"/>
      <c r="Z50" s="120"/>
      <c r="AA50" s="114"/>
      <c r="AB50" s="120"/>
      <c r="AD50" s="67"/>
      <c r="AE50" s="67">
        <f>IF(T50="","",IF(T50&gt;V50,1,0))</f>
      </c>
      <c r="AF50" s="67">
        <f>IF(T50="","",IF(T50&lt;V50,1,0))</f>
      </c>
      <c r="AG50" s="67"/>
      <c r="AH50" s="67"/>
    </row>
    <row r="51" spans="2:34" ht="15" customHeight="1">
      <c r="B51" s="92" t="s">
        <v>44</v>
      </c>
      <c r="C51" s="112" t="s">
        <v>45</v>
      </c>
      <c r="D51" s="38" t="str">
        <f>IF(D52="","",IF(D52&gt;H52,"○","×"))</f>
        <v>×</v>
      </c>
      <c r="E51" s="19">
        <f>IF(V42="","",V42)</f>
        <v>18</v>
      </c>
      <c r="F51" s="24" t="s">
        <v>20</v>
      </c>
      <c r="G51" s="15">
        <f>IF(T42="","",T42)</f>
        <v>21</v>
      </c>
      <c r="H51" s="39"/>
      <c r="I51" s="38" t="str">
        <f>IF(I52="","",IF(I52&gt;M52,"○","×"))</f>
        <v>○</v>
      </c>
      <c r="J51" s="13">
        <f>IF(V45="","",V45)</f>
        <v>21</v>
      </c>
      <c r="K51" s="24" t="s">
        <v>20</v>
      </c>
      <c r="L51" s="13">
        <f>IF(T45="","",T45)</f>
        <v>8</v>
      </c>
      <c r="M51" s="39"/>
      <c r="N51" s="38" t="str">
        <f>IF(N52="","",IF(N52&gt;R52,"○","×"))</f>
        <v>○</v>
      </c>
      <c r="O51" s="13">
        <f>IF(V48="","",V48)</f>
        <v>21</v>
      </c>
      <c r="P51" s="16" t="s">
        <v>20</v>
      </c>
      <c r="Q51" s="13">
        <f>IF(T48="","",T48)</f>
        <v>18</v>
      </c>
      <c r="R51" s="39"/>
      <c r="S51" s="101"/>
      <c r="T51" s="102"/>
      <c r="U51" s="102"/>
      <c r="V51" s="102"/>
      <c r="W51" s="103"/>
      <c r="X51" s="112">
        <f>IF(D51="","",COUNTIF(D51:R51,"○"))</f>
        <v>2</v>
      </c>
      <c r="Y51" s="115" t="s">
        <v>14</v>
      </c>
      <c r="Z51" s="118">
        <f>IF(D51="","",COUNTIF(D51:R51,"×"))</f>
        <v>1</v>
      </c>
      <c r="AA51" s="112">
        <f>IF(AD52="","",RANK(AD52,AD42:AD53))</f>
        <v>2</v>
      </c>
      <c r="AB51" s="118"/>
      <c r="AD51" s="67"/>
      <c r="AE51" s="67"/>
      <c r="AF51" s="67"/>
      <c r="AG51" s="67"/>
      <c r="AH51" s="67"/>
    </row>
    <row r="52" spans="2:34" ht="15" customHeight="1">
      <c r="B52" s="86"/>
      <c r="C52" s="113"/>
      <c r="D52" s="110">
        <f>W43</f>
        <v>0</v>
      </c>
      <c r="E52" s="19">
        <f>IF(V43="","",V43)</f>
        <v>14</v>
      </c>
      <c r="F52" s="16" t="s">
        <v>20</v>
      </c>
      <c r="G52" s="19">
        <f>IF(T43="","",T43)</f>
        <v>21</v>
      </c>
      <c r="H52" s="99">
        <f>S43</f>
        <v>2</v>
      </c>
      <c r="I52" s="77">
        <f>W46</f>
        <v>2</v>
      </c>
      <c r="J52" s="13">
        <f>IF(V46="","",V46)</f>
        <v>21</v>
      </c>
      <c r="K52" s="16" t="s">
        <v>20</v>
      </c>
      <c r="L52" s="13">
        <f>IF(T46="","",T46)</f>
        <v>9</v>
      </c>
      <c r="M52" s="99">
        <f>S46</f>
        <v>0</v>
      </c>
      <c r="N52" s="77">
        <f>W49</f>
        <v>2</v>
      </c>
      <c r="O52" s="13">
        <f>IF(V49="","",V49)</f>
        <v>21</v>
      </c>
      <c r="P52" s="16" t="s">
        <v>20</v>
      </c>
      <c r="Q52" s="13">
        <f>IF(T49="","",T49)</f>
        <v>16</v>
      </c>
      <c r="R52" s="99">
        <f>S49</f>
        <v>0</v>
      </c>
      <c r="S52" s="104"/>
      <c r="T52" s="105"/>
      <c r="U52" s="105"/>
      <c r="V52" s="105"/>
      <c r="W52" s="106"/>
      <c r="X52" s="113"/>
      <c r="Y52" s="116"/>
      <c r="Z52" s="119"/>
      <c r="AA52" s="113"/>
      <c r="AB52" s="119"/>
      <c r="AD52" s="73">
        <f>IF(X51="","",X51*1000+(D52+I52+N52)*100+((D52+I52+N52)-(H52+M52+R52))*10+((SUM(E51:E53)+SUM(J51:J53)+SUM(O51:O53))-(SUM(G51:G53)+SUM(L51:L53)+SUM(Q51:Q53))))</f>
        <v>2443</v>
      </c>
      <c r="AE52" s="67"/>
      <c r="AF52" s="67"/>
      <c r="AG52" s="67"/>
      <c r="AH52" s="67"/>
    </row>
    <row r="53" spans="2:43" s="29" customFormat="1" ht="15" customHeight="1">
      <c r="B53" s="87"/>
      <c r="C53" s="114"/>
      <c r="D53" s="111"/>
      <c r="E53" s="21">
        <f>IF(V44="","",V44)</f>
      </c>
      <c r="F53" s="16" t="s">
        <v>20</v>
      </c>
      <c r="G53" s="19">
        <f>IF(T44="","",T44)</f>
      </c>
      <c r="H53" s="100"/>
      <c r="I53" s="93"/>
      <c r="J53" s="13">
        <f>IF(V47="","",V47)</f>
      </c>
      <c r="K53" s="27" t="s">
        <v>20</v>
      </c>
      <c r="L53" s="13">
        <f>IF(T47="","",T47)</f>
      </c>
      <c r="M53" s="100"/>
      <c r="N53" s="93"/>
      <c r="O53" s="36">
        <f>IF(V50="","",V50)</f>
      </c>
      <c r="P53" s="16" t="s">
        <v>20</v>
      </c>
      <c r="Q53" s="13">
        <f>IF(T50="","",T50)</f>
      </c>
      <c r="R53" s="100"/>
      <c r="S53" s="107"/>
      <c r="T53" s="108"/>
      <c r="U53" s="108"/>
      <c r="V53" s="108"/>
      <c r="W53" s="109"/>
      <c r="X53" s="114"/>
      <c r="Y53" s="117"/>
      <c r="Z53" s="120"/>
      <c r="AA53" s="114"/>
      <c r="AB53" s="120"/>
      <c r="AC53"/>
      <c r="AD53" s="67"/>
      <c r="AE53" s="67"/>
      <c r="AF53" s="67"/>
      <c r="AG53" s="67"/>
      <c r="AH53" s="67"/>
      <c r="AI53" s="70"/>
      <c r="AJ53" s="70"/>
      <c r="AK53" s="70"/>
      <c r="AL53" s="70"/>
      <c r="AM53" s="70"/>
      <c r="AN53" s="70"/>
      <c r="AO53" s="70"/>
      <c r="AP53" s="70"/>
      <c r="AQ53" s="70"/>
    </row>
    <row r="54" spans="2:43" s="29" customFormat="1" ht="15" customHeight="1">
      <c r="B54" s="40"/>
      <c r="C54" s="40"/>
      <c r="D54" s="41"/>
      <c r="E54" s="30"/>
      <c r="F54" s="30"/>
      <c r="G54" s="30"/>
      <c r="H54" s="41"/>
      <c r="I54" s="41"/>
      <c r="J54" s="30"/>
      <c r="K54" s="30"/>
      <c r="L54" s="30"/>
      <c r="M54" s="41"/>
      <c r="N54" s="41"/>
      <c r="O54" s="41"/>
      <c r="P54" s="30"/>
      <c r="Q54" s="30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67"/>
      <c r="AE54" s="67"/>
      <c r="AF54" s="67"/>
      <c r="AG54" s="67"/>
      <c r="AH54" s="67"/>
      <c r="AI54" s="70"/>
      <c r="AJ54" s="70"/>
      <c r="AK54" s="70"/>
      <c r="AL54" s="70"/>
      <c r="AM54" s="70"/>
      <c r="AN54" s="70"/>
      <c r="AO54" s="70"/>
      <c r="AP54" s="70"/>
      <c r="AQ54" s="70"/>
    </row>
    <row r="55" spans="2:34" ht="15" customHeight="1">
      <c r="B55" s="9" t="s">
        <v>22</v>
      </c>
      <c r="C55" s="10"/>
      <c r="D55" s="96" t="s">
        <v>46</v>
      </c>
      <c r="E55" s="97"/>
      <c r="F55" s="97"/>
      <c r="G55" s="97"/>
      <c r="H55" s="98"/>
      <c r="I55" s="96" t="s">
        <v>47</v>
      </c>
      <c r="J55" s="97"/>
      <c r="K55" s="97"/>
      <c r="L55" s="97"/>
      <c r="M55" s="98"/>
      <c r="N55" s="96" t="s">
        <v>48</v>
      </c>
      <c r="O55" s="97"/>
      <c r="P55" s="97"/>
      <c r="Q55" s="97"/>
      <c r="R55" s="98"/>
      <c r="S55" s="11"/>
      <c r="T55" s="12" t="s">
        <v>17</v>
      </c>
      <c r="U55" s="12"/>
      <c r="V55" s="96" t="s">
        <v>18</v>
      </c>
      <c r="W55" s="98"/>
      <c r="AA55" s="13"/>
      <c r="AD55" s="67"/>
      <c r="AE55" s="67"/>
      <c r="AF55" s="67"/>
      <c r="AG55" s="67"/>
      <c r="AH55" s="67"/>
    </row>
    <row r="56" spans="2:34" ht="15" customHeight="1">
      <c r="B56" s="92" t="s">
        <v>49</v>
      </c>
      <c r="C56" s="112" t="s">
        <v>50</v>
      </c>
      <c r="D56" s="122"/>
      <c r="E56" s="123"/>
      <c r="F56" s="123"/>
      <c r="G56" s="123"/>
      <c r="H56" s="124"/>
      <c r="I56" s="14" t="str">
        <f>IF(I57="","",IF(I57&gt;M57,"○","×"))</f>
        <v>○</v>
      </c>
      <c r="J56" s="15">
        <v>21</v>
      </c>
      <c r="K56" s="16" t="s">
        <v>20</v>
      </c>
      <c r="L56" s="15">
        <v>10</v>
      </c>
      <c r="M56" s="17"/>
      <c r="N56" s="18" t="str">
        <f>IF(N57="","",IF(N57&gt;R57,"○","×"))</f>
        <v>○</v>
      </c>
      <c r="O56" s="15">
        <v>21</v>
      </c>
      <c r="P56" s="16" t="s">
        <v>20</v>
      </c>
      <c r="Q56" s="15">
        <v>15</v>
      </c>
      <c r="R56" s="17"/>
      <c r="S56" s="88">
        <f>IF(I56="","",COUNTIF(I56:R56,"○"))</f>
        <v>2</v>
      </c>
      <c r="T56" s="131" t="s">
        <v>14</v>
      </c>
      <c r="U56" s="134">
        <f>IF(I56="","",COUNTIF(I56:R56,"×"))</f>
        <v>0</v>
      </c>
      <c r="V56" s="88">
        <f>IF(AD57="","",RANK(AD57,AD56:AD64))</f>
        <v>1</v>
      </c>
      <c r="W56" s="134"/>
      <c r="X56" s="19"/>
      <c r="Y56" s="19"/>
      <c r="Z56" s="13"/>
      <c r="AA56" s="13"/>
      <c r="AD56" s="67"/>
      <c r="AE56" s="67">
        <f>IF(J56="","",IF(J56&gt;L56,1,0))</f>
        <v>1</v>
      </c>
      <c r="AF56" s="67">
        <f>IF(L56="","",IF(J56&lt;L56,1,0))</f>
        <v>0</v>
      </c>
      <c r="AG56" s="67">
        <f>IF(O56="","",IF(O56&gt;Q56,1,0))</f>
        <v>1</v>
      </c>
      <c r="AH56" s="67">
        <f>IF(Q56="","",IF(O56&lt;Q56,1,0))</f>
        <v>0</v>
      </c>
    </row>
    <row r="57" spans="2:34" ht="15" customHeight="1">
      <c r="B57" s="86"/>
      <c r="C57" s="113"/>
      <c r="D57" s="125"/>
      <c r="E57" s="126"/>
      <c r="F57" s="126"/>
      <c r="G57" s="126"/>
      <c r="H57" s="127"/>
      <c r="I57" s="110">
        <f>IF(J56="","",SUM(AE56:AE58))</f>
        <v>2</v>
      </c>
      <c r="J57" s="19">
        <v>21</v>
      </c>
      <c r="K57" s="16" t="s">
        <v>20</v>
      </c>
      <c r="L57" s="19">
        <v>5</v>
      </c>
      <c r="M57" s="137">
        <f>IF(L56="","",SUM(AF56:AF58))</f>
        <v>0</v>
      </c>
      <c r="N57" s="110">
        <f>IF(O56="","",SUM(AG56:AG58))</f>
        <v>2</v>
      </c>
      <c r="O57" s="20">
        <v>21</v>
      </c>
      <c r="P57" s="16" t="s">
        <v>20</v>
      </c>
      <c r="Q57" s="20">
        <v>14</v>
      </c>
      <c r="R57" s="137">
        <f>IF(Q56="","",SUM(AH56:AH58))</f>
        <v>0</v>
      </c>
      <c r="S57" s="89"/>
      <c r="T57" s="132"/>
      <c r="U57" s="135"/>
      <c r="V57" s="89"/>
      <c r="W57" s="135"/>
      <c r="X57" s="19"/>
      <c r="Y57" s="19"/>
      <c r="Z57" s="13"/>
      <c r="AA57" s="13"/>
      <c r="AD57" s="73">
        <f>IF(S56="","",S56*1000+(I57+N57)*100+((I57+N57)-(M57+R57))*10+((SUM(J56:J58)+SUM(O56:O58))-(SUM(L56:L58)+SUM(Q56:Q58))))</f>
        <v>2480</v>
      </c>
      <c r="AE57" s="67">
        <f>IF(J57="","",IF(J57&gt;L57,1,0))</f>
        <v>1</v>
      </c>
      <c r="AF57" s="67">
        <f>IF(L57="","",IF(J57&lt;L57,1,0))</f>
        <v>0</v>
      </c>
      <c r="AG57" s="67">
        <f>IF(O57="","",IF(O57&gt;Q57,1,0))</f>
        <v>1</v>
      </c>
      <c r="AH57" s="67">
        <f>IF(Q57="","",IF(O57&lt;Q57,1,0))</f>
        <v>0</v>
      </c>
    </row>
    <row r="58" spans="2:34" ht="15" customHeight="1">
      <c r="B58" s="87"/>
      <c r="C58" s="114"/>
      <c r="D58" s="128"/>
      <c r="E58" s="129"/>
      <c r="F58" s="129"/>
      <c r="G58" s="129"/>
      <c r="H58" s="130"/>
      <c r="I58" s="111"/>
      <c r="J58" s="21"/>
      <c r="K58" s="16" t="s">
        <v>20</v>
      </c>
      <c r="L58" s="21"/>
      <c r="M58" s="138"/>
      <c r="N58" s="111"/>
      <c r="O58" s="22"/>
      <c r="P58" s="16" t="s">
        <v>20</v>
      </c>
      <c r="Q58" s="22"/>
      <c r="R58" s="138"/>
      <c r="S58" s="90"/>
      <c r="T58" s="133"/>
      <c r="U58" s="136"/>
      <c r="V58" s="90"/>
      <c r="W58" s="136"/>
      <c r="X58" s="19"/>
      <c r="Y58" s="19"/>
      <c r="Z58" s="23"/>
      <c r="AA58" s="23"/>
      <c r="AD58" s="67"/>
      <c r="AE58" s="67">
        <f>IF(J58="","",IF(J58&gt;L58,1,0))</f>
      </c>
      <c r="AF58" s="67">
        <f>IF(L58="","",IF(J58&lt;L58,1,0))</f>
      </c>
      <c r="AG58" s="67">
        <f>IF(O58="","",IF(O58&gt;Q58,1,0))</f>
      </c>
      <c r="AH58" s="67">
        <f>IF(Q58="","",IF(O58&lt;Q58,1,0))</f>
      </c>
    </row>
    <row r="59" spans="2:34" ht="15" customHeight="1">
      <c r="B59" s="92" t="s">
        <v>19</v>
      </c>
      <c r="C59" s="112" t="s">
        <v>51</v>
      </c>
      <c r="D59" s="14" t="str">
        <f>IF(E59="","",IF(D60&gt;H60,"○","×"))</f>
        <v>×</v>
      </c>
      <c r="E59" s="15">
        <f>IF(L56="","",L56)</f>
        <v>10</v>
      </c>
      <c r="F59" s="24" t="s">
        <v>20</v>
      </c>
      <c r="G59" s="15">
        <f>IF(J56="","",J56)</f>
        <v>21</v>
      </c>
      <c r="H59" s="25"/>
      <c r="I59" s="122"/>
      <c r="J59" s="123"/>
      <c r="K59" s="123"/>
      <c r="L59" s="123"/>
      <c r="M59" s="124"/>
      <c r="N59" s="14" t="str">
        <f>IF(O59="","",IF(N60&gt;R60,"○","×"))</f>
        <v>×</v>
      </c>
      <c r="O59" s="15">
        <v>8</v>
      </c>
      <c r="P59" s="24" t="s">
        <v>20</v>
      </c>
      <c r="Q59" s="15">
        <v>21</v>
      </c>
      <c r="R59" s="26"/>
      <c r="S59" s="88">
        <f>IF(D59="","",COUNTIF(D59:R61,"○"))</f>
        <v>0</v>
      </c>
      <c r="T59" s="131" t="s">
        <v>14</v>
      </c>
      <c r="U59" s="134">
        <f>IF(D59="","",COUNTIF(D59:R61,"×"))</f>
        <v>2</v>
      </c>
      <c r="V59" s="88">
        <f>IF(AD60="","",RANK(AD60,AD56:AD64))</f>
        <v>3</v>
      </c>
      <c r="W59" s="134"/>
      <c r="X59" s="19"/>
      <c r="Y59" s="19"/>
      <c r="Z59" s="23"/>
      <c r="AA59" s="23"/>
      <c r="AD59" s="67"/>
      <c r="AE59" s="67">
        <f>IF(O59="","",IF(O59&gt;Q59,1,0))</f>
        <v>0</v>
      </c>
      <c r="AF59" s="67">
        <f>IF(Q59="","",IF(O59&lt;Q59,1,0))</f>
        <v>1</v>
      </c>
      <c r="AG59" s="67"/>
      <c r="AH59" s="67"/>
    </row>
    <row r="60" spans="2:34" ht="15" customHeight="1">
      <c r="B60" s="86"/>
      <c r="C60" s="113"/>
      <c r="D60" s="110">
        <f>M57</f>
        <v>0</v>
      </c>
      <c r="E60" s="19">
        <f>IF(L57="","",L57)</f>
        <v>5</v>
      </c>
      <c r="F60" s="16" t="s">
        <v>20</v>
      </c>
      <c r="G60" s="19">
        <f>IF(J57="","",J57)</f>
        <v>21</v>
      </c>
      <c r="H60" s="137">
        <f>I57</f>
        <v>2</v>
      </c>
      <c r="I60" s="125"/>
      <c r="J60" s="126"/>
      <c r="K60" s="126"/>
      <c r="L60" s="126"/>
      <c r="M60" s="127"/>
      <c r="N60" s="110">
        <f>IF(O59="","",SUM(AE59:AE61))</f>
        <v>0</v>
      </c>
      <c r="O60" s="19">
        <v>6</v>
      </c>
      <c r="P60" s="16" t="s">
        <v>20</v>
      </c>
      <c r="Q60" s="19">
        <v>21</v>
      </c>
      <c r="R60" s="137">
        <f>IF(Q59="","",SUM(AF59:AF61))</f>
        <v>2</v>
      </c>
      <c r="S60" s="89"/>
      <c r="T60" s="132"/>
      <c r="U60" s="135"/>
      <c r="V60" s="89"/>
      <c r="W60" s="135"/>
      <c r="X60" s="19"/>
      <c r="Y60" s="19"/>
      <c r="Z60" s="23"/>
      <c r="AA60" s="23"/>
      <c r="AD60" s="73">
        <f>IF(S59="","",S59*1000+(D60+N60)*100+((D60+N60)-(H60+R60))*10+((SUM(E59:E61)+SUM(O59:O61))-(SUM(G59:G61)+SUM(Q59:Q61))))</f>
        <v>-95</v>
      </c>
      <c r="AE60" s="67">
        <f>IF(O60="","",IF(O60&gt;Q60,1,0))</f>
        <v>0</v>
      </c>
      <c r="AF60" s="67">
        <f>IF(Q60="","",IF(O60&lt;Q60,1,0))</f>
        <v>1</v>
      </c>
      <c r="AG60" s="67"/>
      <c r="AH60" s="67"/>
    </row>
    <row r="61" spans="2:34" ht="15" customHeight="1">
      <c r="B61" s="87"/>
      <c r="C61" s="114"/>
      <c r="D61" s="111"/>
      <c r="E61" s="21">
        <f>IF(L58="","",L58)</f>
      </c>
      <c r="F61" s="27" t="s">
        <v>20</v>
      </c>
      <c r="G61" s="21">
        <f>IF(J58="","",J58)</f>
      </c>
      <c r="H61" s="138"/>
      <c r="I61" s="128"/>
      <c r="J61" s="129"/>
      <c r="K61" s="129"/>
      <c r="L61" s="129"/>
      <c r="M61" s="130"/>
      <c r="N61" s="111"/>
      <c r="O61" s="21"/>
      <c r="P61" s="16" t="s">
        <v>20</v>
      </c>
      <c r="Q61" s="21"/>
      <c r="R61" s="138"/>
      <c r="S61" s="90"/>
      <c r="T61" s="133"/>
      <c r="U61" s="136"/>
      <c r="V61" s="90"/>
      <c r="W61" s="136"/>
      <c r="X61" s="19"/>
      <c r="Y61" s="19"/>
      <c r="Z61" s="23"/>
      <c r="AA61" s="23"/>
      <c r="AD61" s="67"/>
      <c r="AE61" s="67">
        <f>IF(O61="","",IF(O61&gt;Q61,1,0))</f>
      </c>
      <c r="AF61" s="67">
        <f>IF(Q61="","",IF(O61&lt;Q61,1,0))</f>
      </c>
      <c r="AG61" s="67"/>
      <c r="AH61" s="67"/>
    </row>
    <row r="62" spans="2:34" ht="15" customHeight="1">
      <c r="B62" s="86" t="s">
        <v>21</v>
      </c>
      <c r="C62" s="139" t="s">
        <v>52</v>
      </c>
      <c r="D62" s="14" t="str">
        <f>IF(E62="","",IF(D63&gt;H63,"○","×"))</f>
        <v>×</v>
      </c>
      <c r="E62" s="15">
        <f>IF(Q56="","",Q56)</f>
        <v>15</v>
      </c>
      <c r="F62" s="24" t="s">
        <v>20</v>
      </c>
      <c r="G62" s="15">
        <f>IF(O56="","",O56)</f>
        <v>21</v>
      </c>
      <c r="H62" s="26"/>
      <c r="I62" s="14" t="str">
        <f>IF(J62="","",IF(I63&gt;M63,"○","×"))</f>
        <v>○</v>
      </c>
      <c r="J62" s="15">
        <f>IF(Q59="","",Q59)</f>
        <v>21</v>
      </c>
      <c r="K62" s="16" t="s">
        <v>20</v>
      </c>
      <c r="L62" s="15">
        <f>IF(O59="","",O59)</f>
        <v>8</v>
      </c>
      <c r="M62" s="26"/>
      <c r="N62" s="122"/>
      <c r="O62" s="123"/>
      <c r="P62" s="123"/>
      <c r="Q62" s="123"/>
      <c r="R62" s="124"/>
      <c r="S62" s="88">
        <f>IF(D62="","",COUNTIF(D62:M62,"○"))</f>
        <v>1</v>
      </c>
      <c r="T62" s="131" t="s">
        <v>14</v>
      </c>
      <c r="U62" s="134">
        <f>IF(D62="","",COUNTIF(D62:M62,"×"))</f>
        <v>1</v>
      </c>
      <c r="V62" s="88">
        <f>IF(AD63="","",RANK(AD63,AD56:AD64))</f>
        <v>2</v>
      </c>
      <c r="W62" s="134"/>
      <c r="X62" s="19"/>
      <c r="Y62" s="19"/>
      <c r="Z62" s="23"/>
      <c r="AA62" s="23"/>
      <c r="AD62" s="67"/>
      <c r="AE62" s="67"/>
      <c r="AF62" s="67"/>
      <c r="AG62" s="67"/>
      <c r="AH62" s="67"/>
    </row>
    <row r="63" spans="2:34" ht="15" customHeight="1">
      <c r="B63" s="86"/>
      <c r="C63" s="140"/>
      <c r="D63" s="110">
        <f>R57</f>
        <v>0</v>
      </c>
      <c r="E63" s="19">
        <f>IF(Q57="","",Q57)</f>
        <v>14</v>
      </c>
      <c r="F63" s="16" t="s">
        <v>20</v>
      </c>
      <c r="G63" s="19">
        <f>IF(O57="","",O57)</f>
        <v>21</v>
      </c>
      <c r="H63" s="137">
        <f>N57</f>
        <v>2</v>
      </c>
      <c r="I63" s="110">
        <f>R60</f>
        <v>2</v>
      </c>
      <c r="J63" s="19">
        <f>IF(Q60="","",Q60)</f>
        <v>21</v>
      </c>
      <c r="K63" s="16" t="s">
        <v>20</v>
      </c>
      <c r="L63" s="20">
        <f>IF(O60="","",O60)</f>
        <v>6</v>
      </c>
      <c r="M63" s="137">
        <f>N60</f>
        <v>0</v>
      </c>
      <c r="N63" s="125"/>
      <c r="O63" s="126"/>
      <c r="P63" s="126"/>
      <c r="Q63" s="126"/>
      <c r="R63" s="127"/>
      <c r="S63" s="89"/>
      <c r="T63" s="132"/>
      <c r="U63" s="135"/>
      <c r="V63" s="89"/>
      <c r="W63" s="135"/>
      <c r="X63" s="19"/>
      <c r="Y63" s="19"/>
      <c r="Z63" s="23"/>
      <c r="AA63" s="23"/>
      <c r="AD63" s="73">
        <f>IF(S62="","",S62*1000+(D63+I63)*100+((D63+I63)-(H63+M63))*10+((SUM(E62:E64)+SUM(J62:J64))-(SUM(G62:G64)+SUM(L62:L64))))</f>
        <v>1215</v>
      </c>
      <c r="AE63" s="67"/>
      <c r="AF63" s="67"/>
      <c r="AG63" s="67"/>
      <c r="AH63" s="67"/>
    </row>
    <row r="64" spans="2:34" ht="15" customHeight="1">
      <c r="B64" s="87"/>
      <c r="C64" s="141"/>
      <c r="D64" s="111"/>
      <c r="E64" s="21">
        <f>IF(Q58="","",Q58)</f>
      </c>
      <c r="F64" s="27" t="s">
        <v>20</v>
      </c>
      <c r="G64" s="21">
        <f>IF(O58="","",O58)</f>
      </c>
      <c r="H64" s="138"/>
      <c r="I64" s="111"/>
      <c r="J64" s="21">
        <f>IF(Q61="","",Q61)</f>
      </c>
      <c r="K64" s="16" t="s">
        <v>20</v>
      </c>
      <c r="L64" s="22">
        <f>IF(O61="","",O61)</f>
      </c>
      <c r="M64" s="138"/>
      <c r="N64" s="128"/>
      <c r="O64" s="129"/>
      <c r="P64" s="129"/>
      <c r="Q64" s="129"/>
      <c r="R64" s="130"/>
      <c r="S64" s="90"/>
      <c r="T64" s="133"/>
      <c r="U64" s="136"/>
      <c r="V64" s="90"/>
      <c r="W64" s="136"/>
      <c r="X64" s="19"/>
      <c r="Y64" s="19"/>
      <c r="Z64" s="23"/>
      <c r="AA64" s="23"/>
      <c r="AD64" s="67"/>
      <c r="AE64" s="67"/>
      <c r="AF64" s="67"/>
      <c r="AG64" s="67"/>
      <c r="AH64" s="67"/>
    </row>
    <row r="65" spans="2:43" s="29" customFormat="1" ht="15" customHeight="1">
      <c r="B65" s="28"/>
      <c r="C65" s="28"/>
      <c r="E65" s="30"/>
      <c r="F65" s="30"/>
      <c r="G65" s="30"/>
      <c r="J65" s="30"/>
      <c r="K65" s="30"/>
      <c r="L65" s="30"/>
      <c r="O65" s="30"/>
      <c r="P65" s="30"/>
      <c r="Q65" s="30"/>
      <c r="R65" s="30"/>
      <c r="AD65" s="67"/>
      <c r="AE65" s="67"/>
      <c r="AF65" s="67"/>
      <c r="AG65" s="67"/>
      <c r="AH65" s="67"/>
      <c r="AI65" s="70"/>
      <c r="AJ65" s="70"/>
      <c r="AK65" s="70"/>
      <c r="AL65" s="70"/>
      <c r="AM65" s="70"/>
      <c r="AN65" s="70"/>
      <c r="AO65" s="70"/>
      <c r="AP65" s="70"/>
      <c r="AQ65" s="70"/>
    </row>
    <row r="66" spans="2:34" ht="15" customHeight="1">
      <c r="B66" s="9" t="s">
        <v>53</v>
      </c>
      <c r="C66" s="10"/>
      <c r="D66" s="96" t="s">
        <v>54</v>
      </c>
      <c r="E66" s="97"/>
      <c r="F66" s="97"/>
      <c r="G66" s="97"/>
      <c r="H66" s="98"/>
      <c r="I66" s="96" t="s">
        <v>55</v>
      </c>
      <c r="J66" s="97"/>
      <c r="K66" s="97"/>
      <c r="L66" s="97"/>
      <c r="M66" s="98"/>
      <c r="N66" s="96" t="s">
        <v>56</v>
      </c>
      <c r="O66" s="97"/>
      <c r="P66" s="97"/>
      <c r="Q66" s="97"/>
      <c r="R66" s="98"/>
      <c r="S66" s="11"/>
      <c r="T66" s="12" t="s">
        <v>17</v>
      </c>
      <c r="U66" s="12"/>
      <c r="V66" s="96" t="s">
        <v>18</v>
      </c>
      <c r="W66" s="98"/>
      <c r="AA66" s="13"/>
      <c r="AD66" s="67"/>
      <c r="AE66" s="67"/>
      <c r="AF66" s="67"/>
      <c r="AG66" s="67"/>
      <c r="AH66" s="67"/>
    </row>
    <row r="67" spans="2:34" ht="15" customHeight="1">
      <c r="B67" s="92" t="s">
        <v>23</v>
      </c>
      <c r="C67" s="112" t="s">
        <v>57</v>
      </c>
      <c r="D67" s="122"/>
      <c r="E67" s="123"/>
      <c r="F67" s="123"/>
      <c r="G67" s="123"/>
      <c r="H67" s="124"/>
      <c r="I67" s="14" t="str">
        <f>IF(I68="","",IF(I68&gt;M68,"○","×"))</f>
        <v>○</v>
      </c>
      <c r="J67" s="15">
        <v>21</v>
      </c>
      <c r="K67" s="16" t="s">
        <v>20</v>
      </c>
      <c r="L67" s="15">
        <v>7</v>
      </c>
      <c r="M67" s="17"/>
      <c r="N67" s="18" t="str">
        <f>IF(N68="","",IF(N68&gt;R68,"○","×"))</f>
        <v>×</v>
      </c>
      <c r="O67" s="15">
        <v>21</v>
      </c>
      <c r="P67" s="16" t="s">
        <v>20</v>
      </c>
      <c r="Q67" s="15">
        <v>12</v>
      </c>
      <c r="R67" s="17"/>
      <c r="S67" s="88">
        <f>IF(I67="","",COUNTIF(I67:R67,"○"))</f>
        <v>1</v>
      </c>
      <c r="T67" s="131" t="s">
        <v>14</v>
      </c>
      <c r="U67" s="134">
        <f>IF(I67="","",COUNTIF(I67:R67,"×"))</f>
        <v>1</v>
      </c>
      <c r="V67" s="88">
        <f>IF(AD68="","",RANK(AD68,AD67:AD75))</f>
        <v>2</v>
      </c>
      <c r="W67" s="134"/>
      <c r="X67" s="19"/>
      <c r="Y67" s="19"/>
      <c r="Z67" s="13"/>
      <c r="AA67" s="13"/>
      <c r="AD67" s="67"/>
      <c r="AE67" s="67">
        <f>IF(J67="","",IF(J67&gt;L67,1,0))</f>
        <v>1</v>
      </c>
      <c r="AF67" s="67">
        <f>IF(L67="","",IF(J67&lt;L67,1,0))</f>
        <v>0</v>
      </c>
      <c r="AG67" s="67">
        <f>IF(O67="","",IF(O67&gt;Q67,1,0))</f>
        <v>1</v>
      </c>
      <c r="AH67" s="67">
        <f>IF(Q67="","",IF(O67&lt;Q67,1,0))</f>
        <v>0</v>
      </c>
    </row>
    <row r="68" spans="2:34" ht="15" customHeight="1">
      <c r="B68" s="86"/>
      <c r="C68" s="113"/>
      <c r="D68" s="125"/>
      <c r="E68" s="126"/>
      <c r="F68" s="126"/>
      <c r="G68" s="126"/>
      <c r="H68" s="127"/>
      <c r="I68" s="110">
        <f>IF(J67="","",SUM(AE67:AE69))</f>
        <v>2</v>
      </c>
      <c r="J68" s="19">
        <v>21</v>
      </c>
      <c r="K68" s="16" t="s">
        <v>20</v>
      </c>
      <c r="L68" s="19">
        <v>2</v>
      </c>
      <c r="M68" s="137">
        <f>IF(L67="","",SUM(AF67:AF69))</f>
        <v>0</v>
      </c>
      <c r="N68" s="110">
        <f>IF(O67="","",SUM(AG67:AG69))</f>
        <v>1</v>
      </c>
      <c r="O68" s="20">
        <v>18</v>
      </c>
      <c r="P68" s="16" t="s">
        <v>20</v>
      </c>
      <c r="Q68" s="20">
        <v>21</v>
      </c>
      <c r="R68" s="137">
        <f>IF(Q67="","",SUM(AH67:AH69))</f>
        <v>2</v>
      </c>
      <c r="S68" s="89"/>
      <c r="T68" s="132"/>
      <c r="U68" s="135"/>
      <c r="V68" s="89"/>
      <c r="W68" s="135"/>
      <c r="X68" s="19"/>
      <c r="Y68" s="19"/>
      <c r="Z68" s="13"/>
      <c r="AA68" s="13"/>
      <c r="AD68" s="73">
        <f>IF(S67="","",S67*1000+(I68+N68)*100+((I68+N68)-(M68+R68))*10+((SUM(J67:J69)+SUM(O67:O69))-(SUM(L67:L69)+SUM(Q67:Q69))))</f>
        <v>1342</v>
      </c>
      <c r="AE68" s="67">
        <f>IF(J68="","",IF(J68&gt;L68,1,0))</f>
        <v>1</v>
      </c>
      <c r="AF68" s="67">
        <f>IF(L68="","",IF(J68&lt;L68,1,0))</f>
        <v>0</v>
      </c>
      <c r="AG68" s="67">
        <f>IF(O68="","",IF(O68&gt;Q68,1,0))</f>
        <v>0</v>
      </c>
      <c r="AH68" s="67">
        <f>IF(Q68="","",IF(O68&lt;Q68,1,0))</f>
        <v>1</v>
      </c>
    </row>
    <row r="69" spans="2:34" ht="15" customHeight="1">
      <c r="B69" s="87"/>
      <c r="C69" s="114"/>
      <c r="D69" s="128"/>
      <c r="E69" s="129"/>
      <c r="F69" s="129"/>
      <c r="G69" s="129"/>
      <c r="H69" s="130"/>
      <c r="I69" s="111"/>
      <c r="J69" s="21"/>
      <c r="K69" s="16" t="s">
        <v>20</v>
      </c>
      <c r="L69" s="21"/>
      <c r="M69" s="138"/>
      <c r="N69" s="111"/>
      <c r="O69" s="22">
        <v>14</v>
      </c>
      <c r="P69" s="16" t="s">
        <v>20</v>
      </c>
      <c r="Q69" s="22">
        <v>21</v>
      </c>
      <c r="R69" s="138"/>
      <c r="S69" s="90"/>
      <c r="T69" s="133"/>
      <c r="U69" s="136"/>
      <c r="V69" s="90"/>
      <c r="W69" s="136"/>
      <c r="X69" s="19"/>
      <c r="Y69" s="19"/>
      <c r="Z69" s="23"/>
      <c r="AA69" s="23"/>
      <c r="AD69" s="67"/>
      <c r="AE69" s="67">
        <f>IF(J69="","",IF(J69&gt;L69,1,0))</f>
      </c>
      <c r="AF69" s="67">
        <f>IF(L69="","",IF(J69&lt;L69,1,0))</f>
      </c>
      <c r="AG69" s="67">
        <f>IF(O69="","",IF(O69&gt;Q69,1,0))</f>
        <v>0</v>
      </c>
      <c r="AH69" s="67">
        <f>IF(Q69="","",IF(O69&lt;Q69,1,0))</f>
        <v>1</v>
      </c>
    </row>
    <row r="70" spans="2:34" ht="15" customHeight="1">
      <c r="B70" s="92" t="s">
        <v>19</v>
      </c>
      <c r="C70" s="112" t="s">
        <v>58</v>
      </c>
      <c r="D70" s="14" t="str">
        <f>IF(E70="","",IF(D71&gt;H71,"○","×"))</f>
        <v>×</v>
      </c>
      <c r="E70" s="15">
        <f>IF(L67="","",L67)</f>
        <v>7</v>
      </c>
      <c r="F70" s="24" t="s">
        <v>20</v>
      </c>
      <c r="G70" s="15">
        <f>IF(J67="","",J67)</f>
        <v>21</v>
      </c>
      <c r="H70" s="25"/>
      <c r="I70" s="122"/>
      <c r="J70" s="123"/>
      <c r="K70" s="123"/>
      <c r="L70" s="123"/>
      <c r="M70" s="124"/>
      <c r="N70" s="14" t="str">
        <f>IF(O70="","",IF(N71&gt;R71,"○","×"))</f>
        <v>×</v>
      </c>
      <c r="O70" s="15">
        <v>7</v>
      </c>
      <c r="P70" s="24" t="s">
        <v>20</v>
      </c>
      <c r="Q70" s="15">
        <v>21</v>
      </c>
      <c r="R70" s="26"/>
      <c r="S70" s="88">
        <f>IF(D70="","",COUNTIF(D70:R72,"○"))</f>
        <v>0</v>
      </c>
      <c r="T70" s="131" t="s">
        <v>14</v>
      </c>
      <c r="U70" s="134">
        <f>IF(D70="","",COUNTIF(D70:R72,"×"))</f>
        <v>2</v>
      </c>
      <c r="V70" s="88">
        <f>IF(AD71="","",RANK(AD71,AD67:AD75))</f>
        <v>3</v>
      </c>
      <c r="W70" s="134"/>
      <c r="X70" s="19"/>
      <c r="Y70" s="19"/>
      <c r="Z70" s="23"/>
      <c r="AA70" s="23"/>
      <c r="AD70" s="67"/>
      <c r="AE70" s="67">
        <f>IF(O70="","",IF(O70&gt;Q70,1,0))</f>
        <v>0</v>
      </c>
      <c r="AF70" s="67">
        <f>IF(Q70="","",IF(O70&lt;Q70,1,0))</f>
        <v>1</v>
      </c>
      <c r="AG70" s="67"/>
      <c r="AH70" s="67"/>
    </row>
    <row r="71" spans="2:34" ht="15" customHeight="1">
      <c r="B71" s="86"/>
      <c r="C71" s="113"/>
      <c r="D71" s="110">
        <f>M68</f>
        <v>0</v>
      </c>
      <c r="E71" s="19">
        <f>IF(L68="","",L68)</f>
        <v>2</v>
      </c>
      <c r="F71" s="16" t="s">
        <v>20</v>
      </c>
      <c r="G71" s="19">
        <f>IF(J68="","",J68)</f>
        <v>21</v>
      </c>
      <c r="H71" s="137">
        <f>I68</f>
        <v>2</v>
      </c>
      <c r="I71" s="125"/>
      <c r="J71" s="126"/>
      <c r="K71" s="126"/>
      <c r="L71" s="126"/>
      <c r="M71" s="127"/>
      <c r="N71" s="110">
        <f>IF(O70="","",SUM(AE70:AE72))</f>
        <v>0</v>
      </c>
      <c r="O71" s="19">
        <v>14</v>
      </c>
      <c r="P71" s="16" t="s">
        <v>20</v>
      </c>
      <c r="Q71" s="19">
        <v>21</v>
      </c>
      <c r="R71" s="137">
        <f>IF(Q70="","",SUM(AF70:AF72))</f>
        <v>2</v>
      </c>
      <c r="S71" s="89"/>
      <c r="T71" s="132"/>
      <c r="U71" s="135"/>
      <c r="V71" s="89"/>
      <c r="W71" s="135"/>
      <c r="X71" s="19"/>
      <c r="Y71" s="19"/>
      <c r="Z71" s="23"/>
      <c r="AA71" s="23"/>
      <c r="AD71" s="73">
        <f>IF(S70="","",S70*1000+(D71+N71)*100+((D71+N71)-(H71+R71))*10+((SUM(E70:E72)+SUM(O70:O72))-(SUM(G70:G72)+SUM(Q70:Q72))))</f>
        <v>-94</v>
      </c>
      <c r="AE71" s="67">
        <f>IF(O71="","",IF(O71&gt;Q71,1,0))</f>
        <v>0</v>
      </c>
      <c r="AF71" s="67">
        <f>IF(Q71="","",IF(O71&lt;Q71,1,0))</f>
        <v>1</v>
      </c>
      <c r="AG71" s="67"/>
      <c r="AH71" s="67"/>
    </row>
    <row r="72" spans="2:34" ht="15" customHeight="1">
      <c r="B72" s="87"/>
      <c r="C72" s="114"/>
      <c r="D72" s="111"/>
      <c r="E72" s="21">
        <f>IF(L69="","",L69)</f>
      </c>
      <c r="F72" s="27" t="s">
        <v>20</v>
      </c>
      <c r="G72" s="21">
        <f>IF(J69="","",J69)</f>
      </c>
      <c r="H72" s="138"/>
      <c r="I72" s="128"/>
      <c r="J72" s="129"/>
      <c r="K72" s="129"/>
      <c r="L72" s="129"/>
      <c r="M72" s="130"/>
      <c r="N72" s="111"/>
      <c r="O72" s="21"/>
      <c r="P72" s="16" t="s">
        <v>20</v>
      </c>
      <c r="Q72" s="21"/>
      <c r="R72" s="138"/>
      <c r="S72" s="90"/>
      <c r="T72" s="133"/>
      <c r="U72" s="136"/>
      <c r="V72" s="90"/>
      <c r="W72" s="136"/>
      <c r="X72" s="19"/>
      <c r="Y72" s="19"/>
      <c r="Z72" s="23"/>
      <c r="AA72" s="23"/>
      <c r="AD72" s="67"/>
      <c r="AE72" s="67">
        <f>IF(O72="","",IF(O72&gt;Q72,1,0))</f>
      </c>
      <c r="AF72" s="67">
        <f>IF(Q72="","",IF(O72&lt;Q72,1,0))</f>
      </c>
      <c r="AG72" s="67"/>
      <c r="AH72" s="67"/>
    </row>
    <row r="73" spans="2:34" ht="15" customHeight="1">
      <c r="B73" s="86" t="s">
        <v>49</v>
      </c>
      <c r="C73" s="112" t="s">
        <v>59</v>
      </c>
      <c r="D73" s="14" t="str">
        <f>IF(E73="","",IF(D74&gt;H74,"○","×"))</f>
        <v>○</v>
      </c>
      <c r="E73" s="15">
        <f>IF(Q67="","",Q67)</f>
        <v>12</v>
      </c>
      <c r="F73" s="24" t="s">
        <v>20</v>
      </c>
      <c r="G73" s="15">
        <f>IF(O67="","",O67)</f>
        <v>21</v>
      </c>
      <c r="H73" s="26"/>
      <c r="I73" s="14" t="str">
        <f>IF(J73="","",IF(I74&gt;M74,"○","×"))</f>
        <v>○</v>
      </c>
      <c r="J73" s="15">
        <f>IF(Q70="","",Q70)</f>
        <v>21</v>
      </c>
      <c r="K73" s="16" t="s">
        <v>20</v>
      </c>
      <c r="L73" s="15">
        <f>IF(O70="","",O70)</f>
        <v>7</v>
      </c>
      <c r="M73" s="26"/>
      <c r="N73" s="122"/>
      <c r="O73" s="123"/>
      <c r="P73" s="123"/>
      <c r="Q73" s="123"/>
      <c r="R73" s="124"/>
      <c r="S73" s="88">
        <f>IF(D73="","",COUNTIF(D73:M73,"○"))</f>
        <v>2</v>
      </c>
      <c r="T73" s="131" t="s">
        <v>14</v>
      </c>
      <c r="U73" s="134">
        <f>IF(D73="","",COUNTIF(D73:M73,"×"))</f>
        <v>0</v>
      </c>
      <c r="V73" s="88">
        <f>IF(AD74="","",RANK(AD74,AD67:AD75))</f>
        <v>1</v>
      </c>
      <c r="W73" s="134"/>
      <c r="X73" s="19"/>
      <c r="Y73" s="19"/>
      <c r="Z73" s="23"/>
      <c r="AA73" s="23"/>
      <c r="AD73" s="67"/>
      <c r="AE73" s="67"/>
      <c r="AF73" s="67"/>
      <c r="AG73" s="67"/>
      <c r="AH73" s="67"/>
    </row>
    <row r="74" spans="2:34" ht="15" customHeight="1">
      <c r="B74" s="86"/>
      <c r="C74" s="113"/>
      <c r="D74" s="110">
        <f>R68</f>
        <v>2</v>
      </c>
      <c r="E74" s="19">
        <f>IF(Q68="","",Q68)</f>
        <v>21</v>
      </c>
      <c r="F74" s="16" t="s">
        <v>20</v>
      </c>
      <c r="G74" s="19">
        <f>IF(O68="","",O68)</f>
        <v>18</v>
      </c>
      <c r="H74" s="137">
        <f>N68</f>
        <v>1</v>
      </c>
      <c r="I74" s="110">
        <f>R71</f>
        <v>2</v>
      </c>
      <c r="J74" s="19">
        <f>IF(Q71="","",Q71)</f>
        <v>21</v>
      </c>
      <c r="K74" s="16" t="s">
        <v>20</v>
      </c>
      <c r="L74" s="20">
        <f>IF(O71="","",O71)</f>
        <v>14</v>
      </c>
      <c r="M74" s="137">
        <f>N71</f>
        <v>0</v>
      </c>
      <c r="N74" s="125"/>
      <c r="O74" s="126"/>
      <c r="P74" s="126"/>
      <c r="Q74" s="126"/>
      <c r="R74" s="127"/>
      <c r="S74" s="89"/>
      <c r="T74" s="132"/>
      <c r="U74" s="135"/>
      <c r="V74" s="89"/>
      <c r="W74" s="135"/>
      <c r="X74" s="19"/>
      <c r="Y74" s="19"/>
      <c r="Z74" s="23"/>
      <c r="AA74" s="23"/>
      <c r="AD74" s="73">
        <f>IF(S73="","",S73*1000+(D74+I74)*100+((D74+I74)-(H74+M74))*10+((SUM(E73:E75)+SUM(J73:J75))-(SUM(G73:G75)+SUM(L73:L75))))</f>
        <v>2452</v>
      </c>
      <c r="AE74" s="67"/>
      <c r="AF74" s="67"/>
      <c r="AG74" s="67"/>
      <c r="AH74" s="67"/>
    </row>
    <row r="75" spans="2:34" ht="15" customHeight="1">
      <c r="B75" s="87"/>
      <c r="C75" s="114"/>
      <c r="D75" s="111"/>
      <c r="E75" s="21">
        <f>IF(Q69="","",Q69)</f>
        <v>21</v>
      </c>
      <c r="F75" s="27" t="s">
        <v>20</v>
      </c>
      <c r="G75" s="21">
        <f>IF(O69="","",O69)</f>
        <v>14</v>
      </c>
      <c r="H75" s="138"/>
      <c r="I75" s="111"/>
      <c r="J75" s="21">
        <f>IF(Q72="","",Q72)</f>
      </c>
      <c r="K75" s="16" t="s">
        <v>20</v>
      </c>
      <c r="L75" s="22">
        <f>IF(O72="","",O72)</f>
      </c>
      <c r="M75" s="138"/>
      <c r="N75" s="128"/>
      <c r="O75" s="129"/>
      <c r="P75" s="129"/>
      <c r="Q75" s="129"/>
      <c r="R75" s="130"/>
      <c r="S75" s="90"/>
      <c r="T75" s="133"/>
      <c r="U75" s="136"/>
      <c r="V75" s="90"/>
      <c r="W75" s="136"/>
      <c r="X75" s="19"/>
      <c r="Y75" s="19"/>
      <c r="Z75" s="23"/>
      <c r="AA75" s="23"/>
      <c r="AD75" s="67"/>
      <c r="AE75" s="67"/>
      <c r="AF75" s="67"/>
      <c r="AG75" s="67"/>
      <c r="AH75" s="67"/>
    </row>
    <row r="76" spans="2:43" s="29" customFormat="1" ht="15" customHeight="1">
      <c r="B76" s="28"/>
      <c r="C76" s="28"/>
      <c r="K76" s="42"/>
      <c r="AD76" s="67"/>
      <c r="AE76" s="67"/>
      <c r="AF76" s="67"/>
      <c r="AG76" s="67"/>
      <c r="AH76" s="67"/>
      <c r="AI76" s="70"/>
      <c r="AJ76" s="70"/>
      <c r="AK76" s="70"/>
      <c r="AL76" s="70"/>
      <c r="AM76" s="70"/>
      <c r="AN76" s="70"/>
      <c r="AO76" s="70"/>
      <c r="AP76" s="70"/>
      <c r="AQ76" s="70"/>
    </row>
    <row r="77" spans="2:34" ht="15" customHeight="1">
      <c r="B77" s="9" t="s">
        <v>60</v>
      </c>
      <c r="C77" s="10"/>
      <c r="D77" s="96" t="s">
        <v>61</v>
      </c>
      <c r="E77" s="97"/>
      <c r="F77" s="97"/>
      <c r="G77" s="97"/>
      <c r="H77" s="98"/>
      <c r="I77" s="96" t="s">
        <v>62</v>
      </c>
      <c r="J77" s="97"/>
      <c r="K77" s="97"/>
      <c r="L77" s="97"/>
      <c r="M77" s="98"/>
      <c r="N77" s="96" t="s">
        <v>63</v>
      </c>
      <c r="O77" s="97"/>
      <c r="P77" s="97"/>
      <c r="Q77" s="97"/>
      <c r="R77" s="98"/>
      <c r="S77" s="11"/>
      <c r="T77" s="12" t="s">
        <v>17</v>
      </c>
      <c r="U77" s="12"/>
      <c r="V77" s="96" t="s">
        <v>18</v>
      </c>
      <c r="W77" s="98"/>
      <c r="AA77" s="13"/>
      <c r="AD77" s="67"/>
      <c r="AE77" s="67"/>
      <c r="AF77" s="67"/>
      <c r="AG77" s="67"/>
      <c r="AH77" s="67"/>
    </row>
    <row r="78" spans="2:34" ht="15" customHeight="1">
      <c r="B78" s="92" t="s">
        <v>19</v>
      </c>
      <c r="C78" s="112" t="s">
        <v>64</v>
      </c>
      <c r="D78" s="122"/>
      <c r="E78" s="123"/>
      <c r="F78" s="123"/>
      <c r="G78" s="123"/>
      <c r="H78" s="124"/>
      <c r="I78" s="14" t="str">
        <f>IF(I79="","",IF(I79&gt;M79,"○","×"))</f>
        <v>○</v>
      </c>
      <c r="J78" s="15">
        <v>13</v>
      </c>
      <c r="K78" s="16" t="s">
        <v>20</v>
      </c>
      <c r="L78" s="15">
        <v>21</v>
      </c>
      <c r="M78" s="17"/>
      <c r="N78" s="18" t="str">
        <f>IF(N79="","",IF(N79&gt;R79,"○","×"))</f>
        <v>×</v>
      </c>
      <c r="O78" s="15">
        <v>15</v>
      </c>
      <c r="P78" s="16" t="s">
        <v>20</v>
      </c>
      <c r="Q78" s="15">
        <v>21</v>
      </c>
      <c r="R78" s="17"/>
      <c r="S78" s="88">
        <f>IF(I78="","",COUNTIF(I78:R78,"○"))</f>
        <v>1</v>
      </c>
      <c r="T78" s="131" t="s">
        <v>14</v>
      </c>
      <c r="U78" s="134">
        <f>IF(I78="","",COUNTIF(I78:R78,"×"))</f>
        <v>1</v>
      </c>
      <c r="V78" s="88">
        <f>IF(AD79="","",RANK(AD79,AD78:AD86))</f>
        <v>2</v>
      </c>
      <c r="W78" s="134"/>
      <c r="X78" s="19"/>
      <c r="Y78" s="19"/>
      <c r="Z78" s="13"/>
      <c r="AA78" s="13"/>
      <c r="AD78" s="67"/>
      <c r="AE78" s="67">
        <f>IF(J78="","",IF(J78&gt;L78,1,0))</f>
        <v>0</v>
      </c>
      <c r="AF78" s="67">
        <f>IF(L78="","",IF(J78&lt;L78,1,0))</f>
        <v>1</v>
      </c>
      <c r="AG78" s="67">
        <f>IF(O78="","",IF(O78&gt;Q78,1,0))</f>
        <v>0</v>
      </c>
      <c r="AH78" s="67">
        <f>IF(Q78="","",IF(O78&lt;Q78,1,0))</f>
        <v>1</v>
      </c>
    </row>
    <row r="79" spans="2:34" ht="15" customHeight="1">
      <c r="B79" s="86"/>
      <c r="C79" s="113"/>
      <c r="D79" s="125"/>
      <c r="E79" s="126"/>
      <c r="F79" s="126"/>
      <c r="G79" s="126"/>
      <c r="H79" s="127"/>
      <c r="I79" s="110">
        <f>IF(J78="","",SUM(AE78:AE80))</f>
        <v>2</v>
      </c>
      <c r="J79" s="19">
        <v>21</v>
      </c>
      <c r="K79" s="16" t="s">
        <v>20</v>
      </c>
      <c r="L79" s="19">
        <v>14</v>
      </c>
      <c r="M79" s="137">
        <f>IF(L78="","",SUM(AF78:AF80))</f>
        <v>1</v>
      </c>
      <c r="N79" s="110">
        <f>IF(O78="","",SUM(AG78:AG80))</f>
        <v>0</v>
      </c>
      <c r="O79" s="20">
        <v>10</v>
      </c>
      <c r="P79" s="16" t="s">
        <v>20</v>
      </c>
      <c r="Q79" s="20">
        <v>21</v>
      </c>
      <c r="R79" s="137">
        <f>IF(Q78="","",SUM(AH78:AH80))</f>
        <v>2</v>
      </c>
      <c r="S79" s="89"/>
      <c r="T79" s="132"/>
      <c r="U79" s="135"/>
      <c r="V79" s="89"/>
      <c r="W79" s="135"/>
      <c r="X79" s="19"/>
      <c r="Y79" s="19"/>
      <c r="Z79" s="13"/>
      <c r="AA79" s="13"/>
      <c r="AD79" s="73">
        <f>IF(S78="","",S78*1000+(I79+N79)*100+((I79+N79)-(M79+R79))*10+((SUM(J78:J80)+SUM(O78:O80))-(SUM(L78:L80)+SUM(Q78:Q80))))</f>
        <v>1186</v>
      </c>
      <c r="AE79" s="67">
        <f>IF(J79="","",IF(J79&gt;L79,1,0))</f>
        <v>1</v>
      </c>
      <c r="AF79" s="67">
        <f>IF(L79="","",IF(J79&lt;L79,1,0))</f>
        <v>0</v>
      </c>
      <c r="AG79" s="67">
        <f>IF(O79="","",IF(O79&gt;Q79,1,0))</f>
        <v>0</v>
      </c>
      <c r="AH79" s="67">
        <f>IF(Q79="","",IF(O79&lt;Q79,1,0))</f>
        <v>1</v>
      </c>
    </row>
    <row r="80" spans="2:34" ht="15" customHeight="1">
      <c r="B80" s="87"/>
      <c r="C80" s="114"/>
      <c r="D80" s="128"/>
      <c r="E80" s="129"/>
      <c r="F80" s="129"/>
      <c r="G80" s="129"/>
      <c r="H80" s="130"/>
      <c r="I80" s="111"/>
      <c r="J80" s="21">
        <v>21</v>
      </c>
      <c r="K80" s="16" t="s">
        <v>20</v>
      </c>
      <c r="L80" s="21">
        <v>7</v>
      </c>
      <c r="M80" s="138"/>
      <c r="N80" s="111"/>
      <c r="O80" s="22"/>
      <c r="P80" s="16" t="s">
        <v>20</v>
      </c>
      <c r="Q80" s="22"/>
      <c r="R80" s="138"/>
      <c r="S80" s="90"/>
      <c r="T80" s="133"/>
      <c r="U80" s="136"/>
      <c r="V80" s="90"/>
      <c r="W80" s="136"/>
      <c r="X80" s="19"/>
      <c r="Y80" s="19"/>
      <c r="Z80" s="23"/>
      <c r="AA80" s="23"/>
      <c r="AD80" s="67"/>
      <c r="AE80" s="67">
        <f>IF(J80="","",IF(J80&gt;L80,1,0))</f>
        <v>1</v>
      </c>
      <c r="AF80" s="67">
        <f>IF(L80="","",IF(J80&lt;L80,1,0))</f>
        <v>0</v>
      </c>
      <c r="AG80" s="67">
        <f>IF(O80="","",IF(O80&gt;Q80,1,0))</f>
      </c>
      <c r="AH80" s="67">
        <f>IF(Q80="","",IF(O80&lt;Q80,1,0))</f>
      </c>
    </row>
    <row r="81" spans="2:34" ht="15" customHeight="1">
      <c r="B81" s="92" t="s">
        <v>44</v>
      </c>
      <c r="C81" s="112" t="s">
        <v>65</v>
      </c>
      <c r="D81" s="14" t="str">
        <f>IF(E81="","",IF(D82&gt;H82,"○","×"))</f>
        <v>×</v>
      </c>
      <c r="E81" s="15">
        <f>IF(L78="","",L78)</f>
        <v>21</v>
      </c>
      <c r="F81" s="24" t="s">
        <v>20</v>
      </c>
      <c r="G81" s="15">
        <f>IF(J78="","",J78)</f>
        <v>13</v>
      </c>
      <c r="H81" s="25"/>
      <c r="I81" s="122"/>
      <c r="J81" s="123"/>
      <c r="K81" s="123"/>
      <c r="L81" s="123"/>
      <c r="M81" s="124"/>
      <c r="N81" s="14" t="str">
        <f>IF(O81="","",IF(N82&gt;R82,"○","×"))</f>
        <v>×</v>
      </c>
      <c r="O81" s="15">
        <v>10</v>
      </c>
      <c r="P81" s="24" t="s">
        <v>20</v>
      </c>
      <c r="Q81" s="15">
        <v>21</v>
      </c>
      <c r="R81" s="26"/>
      <c r="S81" s="88">
        <f>IF(D81="","",COUNTIF(D81:R83,"○"))</f>
        <v>0</v>
      </c>
      <c r="T81" s="131" t="s">
        <v>14</v>
      </c>
      <c r="U81" s="134">
        <f>IF(D81="","",COUNTIF(D81:R83,"×"))</f>
        <v>2</v>
      </c>
      <c r="V81" s="88">
        <f>IF(AD82="","",RANK(AD82,AD78:AD86))</f>
        <v>3</v>
      </c>
      <c r="W81" s="134"/>
      <c r="X81" s="19"/>
      <c r="Y81" s="19"/>
      <c r="Z81" s="23"/>
      <c r="AA81" s="23"/>
      <c r="AD81" s="67"/>
      <c r="AE81" s="67">
        <f>IF(O81="","",IF(O81&gt;Q81,1,0))</f>
        <v>0</v>
      </c>
      <c r="AF81" s="67">
        <f>IF(Q81="","",IF(O81&lt;Q81,1,0))</f>
        <v>1</v>
      </c>
      <c r="AG81" s="67"/>
      <c r="AH81" s="67"/>
    </row>
    <row r="82" spans="2:34" ht="15" customHeight="1">
      <c r="B82" s="86"/>
      <c r="C82" s="113"/>
      <c r="D82" s="110">
        <f>M79</f>
        <v>1</v>
      </c>
      <c r="E82" s="19">
        <f>IF(L79="","",L79)</f>
        <v>14</v>
      </c>
      <c r="F82" s="16" t="s">
        <v>20</v>
      </c>
      <c r="G82" s="19">
        <f>IF(J79="","",J79)</f>
        <v>21</v>
      </c>
      <c r="H82" s="137">
        <f>I79</f>
        <v>2</v>
      </c>
      <c r="I82" s="125"/>
      <c r="J82" s="126"/>
      <c r="K82" s="126"/>
      <c r="L82" s="126"/>
      <c r="M82" s="127"/>
      <c r="N82" s="110">
        <f>IF(O81="","",SUM(AE81:AE83))</f>
        <v>0</v>
      </c>
      <c r="O82" s="19">
        <v>4</v>
      </c>
      <c r="P82" s="16" t="s">
        <v>20</v>
      </c>
      <c r="Q82" s="19">
        <v>21</v>
      </c>
      <c r="R82" s="137">
        <f>IF(Q81="","",SUM(AF81:AF83))</f>
        <v>2</v>
      </c>
      <c r="S82" s="89"/>
      <c r="T82" s="132"/>
      <c r="U82" s="135"/>
      <c r="V82" s="89"/>
      <c r="W82" s="135"/>
      <c r="X82" s="19"/>
      <c r="Y82" s="19"/>
      <c r="Z82" s="23"/>
      <c r="AA82" s="23"/>
      <c r="AD82" s="73">
        <f>IF(S81="","",S81*1000+(D82+N82)*100+((D82+N82)-(H82+R82))*10+((SUM(E81:E83)+SUM(O81:O83))-(SUM(G81:G83)+SUM(Q81:Q83))))</f>
        <v>29</v>
      </c>
      <c r="AE82" s="67">
        <f>IF(O82="","",IF(O82&gt;Q82,1,0))</f>
        <v>0</v>
      </c>
      <c r="AF82" s="67">
        <f>IF(Q82="","",IF(O82&lt;Q82,1,0))</f>
        <v>1</v>
      </c>
      <c r="AG82" s="67"/>
      <c r="AH82" s="67"/>
    </row>
    <row r="83" spans="2:34" ht="15" customHeight="1">
      <c r="B83" s="87"/>
      <c r="C83" s="114"/>
      <c r="D83" s="111"/>
      <c r="E83" s="21">
        <f>IF(L80="","",L80)</f>
        <v>7</v>
      </c>
      <c r="F83" s="27" t="s">
        <v>20</v>
      </c>
      <c r="G83" s="21">
        <f>IF(J80="","",J80)</f>
        <v>21</v>
      </c>
      <c r="H83" s="138"/>
      <c r="I83" s="128"/>
      <c r="J83" s="129"/>
      <c r="K83" s="129"/>
      <c r="L83" s="129"/>
      <c r="M83" s="130"/>
      <c r="N83" s="111"/>
      <c r="O83" s="21"/>
      <c r="P83" s="16" t="s">
        <v>20</v>
      </c>
      <c r="Q83" s="21"/>
      <c r="R83" s="138"/>
      <c r="S83" s="90"/>
      <c r="T83" s="133"/>
      <c r="U83" s="136"/>
      <c r="V83" s="90"/>
      <c r="W83" s="136"/>
      <c r="X83" s="19"/>
      <c r="Y83" s="19"/>
      <c r="Z83" s="23"/>
      <c r="AA83" s="23"/>
      <c r="AD83" s="67"/>
      <c r="AE83" s="67">
        <f>IF(O83="","",IF(O83&gt;Q83,1,0))</f>
      </c>
      <c r="AF83" s="67">
        <f>IF(Q83="","",IF(O83&lt;Q83,1,0))</f>
      </c>
      <c r="AG83" s="67"/>
      <c r="AH83" s="67"/>
    </row>
    <row r="84" spans="2:34" ht="15" customHeight="1">
      <c r="B84" s="86" t="s">
        <v>41</v>
      </c>
      <c r="C84" s="112" t="s">
        <v>66</v>
      </c>
      <c r="D84" s="14" t="str">
        <f>IF(E84="","",IF(D85&gt;H85,"○","×"))</f>
        <v>○</v>
      </c>
      <c r="E84" s="15">
        <f>IF(Q78="","",Q78)</f>
        <v>21</v>
      </c>
      <c r="F84" s="24" t="s">
        <v>20</v>
      </c>
      <c r="G84" s="15">
        <f>IF(O78="","",O78)</f>
        <v>15</v>
      </c>
      <c r="H84" s="26"/>
      <c r="I84" s="14" t="str">
        <f>IF(J84="","",IF(I85&gt;M85,"○","×"))</f>
        <v>○</v>
      </c>
      <c r="J84" s="15">
        <f>IF(Q81="","",Q81)</f>
        <v>21</v>
      </c>
      <c r="K84" s="16" t="s">
        <v>20</v>
      </c>
      <c r="L84" s="15">
        <f>IF(O81="","",O81)</f>
        <v>10</v>
      </c>
      <c r="M84" s="26"/>
      <c r="N84" s="122"/>
      <c r="O84" s="123"/>
      <c r="P84" s="123"/>
      <c r="Q84" s="123"/>
      <c r="R84" s="124"/>
      <c r="S84" s="88">
        <f>IF(D84="","",COUNTIF(D84:M84,"○"))</f>
        <v>2</v>
      </c>
      <c r="T84" s="131" t="s">
        <v>14</v>
      </c>
      <c r="U84" s="134">
        <f>IF(D84="","",COUNTIF(D84:M84,"×"))</f>
        <v>0</v>
      </c>
      <c r="V84" s="88">
        <f>IF(AD85="","",RANK(AD85,AD78:AD86))</f>
        <v>1</v>
      </c>
      <c r="W84" s="134"/>
      <c r="X84" s="19"/>
      <c r="Y84" s="19"/>
      <c r="Z84" s="23"/>
      <c r="AA84" s="23"/>
      <c r="AD84" s="67"/>
      <c r="AE84" s="67"/>
      <c r="AF84" s="67"/>
      <c r="AG84" s="67"/>
      <c r="AH84" s="67"/>
    </row>
    <row r="85" spans="2:34" ht="15" customHeight="1">
      <c r="B85" s="86"/>
      <c r="C85" s="113"/>
      <c r="D85" s="110">
        <f>R79</f>
        <v>2</v>
      </c>
      <c r="E85" s="19">
        <f>IF(Q79="","",Q79)</f>
        <v>21</v>
      </c>
      <c r="F85" s="16" t="s">
        <v>20</v>
      </c>
      <c r="G85" s="19">
        <f>IF(O79="","",O79)</f>
        <v>10</v>
      </c>
      <c r="H85" s="137">
        <f>N79</f>
        <v>0</v>
      </c>
      <c r="I85" s="110">
        <f>R82</f>
        <v>2</v>
      </c>
      <c r="J85" s="19">
        <f>IF(Q82="","",Q82)</f>
        <v>21</v>
      </c>
      <c r="K85" s="16" t="s">
        <v>20</v>
      </c>
      <c r="L85" s="20">
        <f>IF(O82="","",O82)</f>
        <v>4</v>
      </c>
      <c r="M85" s="137">
        <f>N82</f>
        <v>0</v>
      </c>
      <c r="N85" s="125"/>
      <c r="O85" s="126"/>
      <c r="P85" s="126"/>
      <c r="Q85" s="126"/>
      <c r="R85" s="127"/>
      <c r="S85" s="89"/>
      <c r="T85" s="132"/>
      <c r="U85" s="135"/>
      <c r="V85" s="89"/>
      <c r="W85" s="135"/>
      <c r="X85" s="19"/>
      <c r="Y85" s="19"/>
      <c r="Z85" s="23"/>
      <c r="AA85" s="23"/>
      <c r="AD85" s="73">
        <f>IF(S84="","",S84*1000+(D85+I85)*100+((D85+I85)-(H85+M85))*10+((SUM(E84:E86)+SUM(J84:J86))-(SUM(G84:G86)+SUM(L84:L86))))</f>
        <v>2485</v>
      </c>
      <c r="AE85" s="67"/>
      <c r="AF85" s="67"/>
      <c r="AG85" s="67"/>
      <c r="AH85" s="67"/>
    </row>
    <row r="86" spans="2:34" ht="15" customHeight="1">
      <c r="B86" s="87"/>
      <c r="C86" s="114"/>
      <c r="D86" s="111"/>
      <c r="E86" s="21">
        <f>IF(Q80="","",Q80)</f>
      </c>
      <c r="F86" s="27" t="s">
        <v>20</v>
      </c>
      <c r="G86" s="21">
        <f>IF(O80="","",O80)</f>
      </c>
      <c r="H86" s="138"/>
      <c r="I86" s="111"/>
      <c r="J86" s="21">
        <f>IF(Q83="","",Q83)</f>
      </c>
      <c r="K86" s="27" t="s">
        <v>20</v>
      </c>
      <c r="L86" s="22">
        <f>IF(O83="","",O83)</f>
      </c>
      <c r="M86" s="138"/>
      <c r="N86" s="128"/>
      <c r="O86" s="129"/>
      <c r="P86" s="129"/>
      <c r="Q86" s="129"/>
      <c r="R86" s="130"/>
      <c r="S86" s="90"/>
      <c r="T86" s="133"/>
      <c r="U86" s="136"/>
      <c r="V86" s="90"/>
      <c r="W86" s="136"/>
      <c r="X86" s="19"/>
      <c r="Y86" s="19"/>
      <c r="Z86" s="23"/>
      <c r="AA86" s="23"/>
      <c r="AD86" s="67"/>
      <c r="AE86" s="67"/>
      <c r="AF86" s="67"/>
      <c r="AG86" s="67"/>
      <c r="AH86" s="67"/>
    </row>
    <row r="87" spans="30:34" ht="13.5">
      <c r="AD87" s="67"/>
      <c r="AE87" s="67"/>
      <c r="AF87" s="67"/>
      <c r="AG87" s="67"/>
      <c r="AH87" s="67"/>
    </row>
    <row r="88" spans="30:34" ht="13.5">
      <c r="AD88" s="67"/>
      <c r="AE88" s="67"/>
      <c r="AF88" s="67"/>
      <c r="AG88" s="67"/>
      <c r="AH88" s="67"/>
    </row>
    <row r="89" spans="30:34" ht="13.5">
      <c r="AD89" s="67"/>
      <c r="AE89" s="67"/>
      <c r="AF89" s="67"/>
      <c r="AG89" s="67"/>
      <c r="AH89" s="67"/>
    </row>
    <row r="90" spans="2:34" ht="13.5">
      <c r="B90" s="31" t="s">
        <v>24</v>
      </c>
      <c r="P90" s="31" t="s">
        <v>67</v>
      </c>
      <c r="AD90" s="67"/>
      <c r="AE90" s="67"/>
      <c r="AF90" s="67"/>
      <c r="AG90" s="67"/>
      <c r="AH90" s="67"/>
    </row>
    <row r="91" spans="2:34" ht="13.5" customHeight="1" thickBot="1">
      <c r="B91" s="144" t="str">
        <f>INDEX(B42:B53,MATCH(1,AA42:AA53,0),1)</f>
        <v>(大生院)</v>
      </c>
      <c r="C91" s="158" t="str">
        <f>INDEX(C42:C53,MATCH(1,AA42:AA53,0),1)</f>
        <v>瀧本　蛍</v>
      </c>
      <c r="D91" s="60"/>
      <c r="E91" s="60"/>
      <c r="F91" s="60"/>
      <c r="G91" s="60"/>
      <c r="L91" s="60"/>
      <c r="M91" s="60"/>
      <c r="N91" s="60"/>
      <c r="O91" s="60"/>
      <c r="P91" s="157" t="str">
        <f>INDEX(C67:C75,MATCH(1,V67:V75,0),1)</f>
        <v>松岡　結月</v>
      </c>
      <c r="Q91" s="157"/>
      <c r="R91" s="157"/>
      <c r="S91" s="157"/>
      <c r="T91" s="153" t="str">
        <f>INDEX(B67:B75,MATCH(1,V67:V75,0),1)</f>
        <v>(船　木)</v>
      </c>
      <c r="U91" s="153"/>
      <c r="V91" s="153"/>
      <c r="W91" s="31"/>
      <c r="X91" s="31"/>
      <c r="AD91" s="67"/>
      <c r="AE91" s="67"/>
      <c r="AF91" s="67"/>
      <c r="AG91" s="67"/>
      <c r="AH91" s="67"/>
    </row>
    <row r="92" spans="2:34" ht="13.5">
      <c r="B92" s="144"/>
      <c r="C92" s="158"/>
      <c r="F92" s="142" t="s">
        <v>142</v>
      </c>
      <c r="G92" s="143"/>
      <c r="H92" s="63"/>
      <c r="K92" s="64"/>
      <c r="L92" s="151" t="s">
        <v>143</v>
      </c>
      <c r="M92" s="152"/>
      <c r="P92" s="157"/>
      <c r="Q92" s="157"/>
      <c r="R92" s="157"/>
      <c r="S92" s="157"/>
      <c r="T92" s="153"/>
      <c r="U92" s="153"/>
      <c r="V92" s="153"/>
      <c r="W92" s="31"/>
      <c r="X92" s="31"/>
      <c r="AD92" s="67"/>
      <c r="AE92" s="67"/>
      <c r="AF92" s="67"/>
      <c r="AG92" s="67"/>
      <c r="AH92" s="67"/>
    </row>
    <row r="93" spans="6:34" ht="14.25" thickBot="1">
      <c r="F93" s="144"/>
      <c r="G93" s="143"/>
      <c r="H93" s="66"/>
      <c r="I93" s="60"/>
      <c r="J93" s="61"/>
      <c r="K93" s="65"/>
      <c r="L93" s="152"/>
      <c r="M93" s="153"/>
      <c r="AD93" s="67"/>
      <c r="AE93" s="67"/>
      <c r="AF93" s="67"/>
      <c r="AG93" s="67"/>
      <c r="AH93" s="67"/>
    </row>
    <row r="94" spans="2:34" ht="13.5">
      <c r="B94" s="31" t="s">
        <v>68</v>
      </c>
      <c r="F94" s="144"/>
      <c r="G94" s="145"/>
      <c r="I94" s="148" t="s">
        <v>144</v>
      </c>
      <c r="J94" s="149"/>
      <c r="K94" s="39"/>
      <c r="L94" s="154"/>
      <c r="M94" s="153"/>
      <c r="P94" s="31" t="s">
        <v>25</v>
      </c>
      <c r="AD94" s="67"/>
      <c r="AE94" s="67"/>
      <c r="AF94" s="67"/>
      <c r="AG94" s="67"/>
      <c r="AH94" s="67"/>
    </row>
    <row r="95" spans="2:34" ht="13.5" customHeight="1">
      <c r="B95" s="144" t="str">
        <f>INDEX(B78:B86,MATCH(1,V78:V86,0),1)</f>
        <v>(大生院)</v>
      </c>
      <c r="C95" s="158" t="str">
        <f>INDEX(C78:C86,MATCH(1,V78:V86,0),1)</f>
        <v>小野　聡美</v>
      </c>
      <c r="D95" s="32"/>
      <c r="E95" s="32"/>
      <c r="F95" s="146"/>
      <c r="G95" s="147"/>
      <c r="I95" s="150"/>
      <c r="J95" s="150"/>
      <c r="K95" s="39"/>
      <c r="L95" s="155"/>
      <c r="M95" s="156"/>
      <c r="N95" s="32"/>
      <c r="O95" s="32"/>
      <c r="P95" s="157" t="str">
        <f>INDEX(C56:C64,MATCH(1,V56:V64,0),1)</f>
        <v>秋本　華奈</v>
      </c>
      <c r="Q95" s="157"/>
      <c r="R95" s="157"/>
      <c r="S95" s="157"/>
      <c r="T95" s="153" t="str">
        <f>INDEX(B56:B64,MATCH(1,V56:V64,0),1)</f>
        <v>(船　木)</v>
      </c>
      <c r="U95" s="153"/>
      <c r="V95" s="153"/>
      <c r="W95" s="31"/>
      <c r="X95" s="31"/>
      <c r="AD95" s="67"/>
      <c r="AE95" s="67"/>
      <c r="AF95" s="67"/>
      <c r="AG95" s="67"/>
      <c r="AH95" s="67"/>
    </row>
    <row r="96" spans="2:34" ht="13.5">
      <c r="B96" s="144"/>
      <c r="C96" s="158"/>
      <c r="I96" s="150"/>
      <c r="J96" s="150"/>
      <c r="P96" s="157"/>
      <c r="Q96" s="157"/>
      <c r="R96" s="157"/>
      <c r="S96" s="157"/>
      <c r="T96" s="153"/>
      <c r="U96" s="153"/>
      <c r="V96" s="153"/>
      <c r="W96" s="31"/>
      <c r="X96" s="31"/>
      <c r="AD96" s="67"/>
      <c r="AE96" s="67"/>
      <c r="AF96" s="67"/>
      <c r="AG96" s="67"/>
      <c r="AH96" s="67"/>
    </row>
    <row r="97" spans="30:34" ht="13.5">
      <c r="AD97" s="67"/>
      <c r="AE97" s="67"/>
      <c r="AF97" s="67"/>
      <c r="AG97" s="67"/>
      <c r="AH97" s="67"/>
    </row>
    <row r="98" spans="2:43" s="5" customFormat="1" ht="22.5" customHeight="1">
      <c r="B98" s="121" t="s">
        <v>7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8"/>
      <c r="AD98" s="68"/>
      <c r="AE98" s="68"/>
      <c r="AF98" s="68"/>
      <c r="AG98" s="68"/>
      <c r="AH98" s="68"/>
      <c r="AI98" s="72"/>
      <c r="AJ98" s="72"/>
      <c r="AK98" s="72"/>
      <c r="AL98" s="72"/>
      <c r="AM98" s="72"/>
      <c r="AN98" s="72"/>
      <c r="AO98" s="72"/>
      <c r="AP98" s="72"/>
      <c r="AQ98" s="72"/>
    </row>
    <row r="99" spans="30:34" ht="13.5">
      <c r="AD99" s="67"/>
      <c r="AE99" s="67"/>
      <c r="AF99" s="67"/>
      <c r="AG99" s="67"/>
      <c r="AH99" s="67"/>
    </row>
    <row r="100" spans="2:34" ht="15" customHeight="1">
      <c r="B100" s="9"/>
      <c r="C100" s="10"/>
      <c r="D100" s="96" t="s">
        <v>69</v>
      </c>
      <c r="E100" s="97"/>
      <c r="F100" s="97"/>
      <c r="G100" s="97"/>
      <c r="H100" s="98"/>
      <c r="I100" s="96" t="s">
        <v>70</v>
      </c>
      <c r="J100" s="97"/>
      <c r="K100" s="97"/>
      <c r="L100" s="97"/>
      <c r="M100" s="98"/>
      <c r="N100" s="96" t="s">
        <v>16</v>
      </c>
      <c r="O100" s="97"/>
      <c r="P100" s="97"/>
      <c r="Q100" s="97"/>
      <c r="R100" s="98"/>
      <c r="S100" s="11"/>
      <c r="T100" s="12" t="s">
        <v>17</v>
      </c>
      <c r="U100" s="12"/>
      <c r="V100" s="96" t="s">
        <v>18</v>
      </c>
      <c r="W100" s="98"/>
      <c r="AA100" s="13"/>
      <c r="AD100" s="67"/>
      <c r="AE100" s="67"/>
      <c r="AF100" s="67"/>
      <c r="AG100" s="67"/>
      <c r="AH100" s="67"/>
    </row>
    <row r="101" spans="2:34" ht="15" customHeight="1">
      <c r="B101" s="92" t="s">
        <v>32</v>
      </c>
      <c r="C101" s="112" t="s">
        <v>71</v>
      </c>
      <c r="D101" s="122"/>
      <c r="E101" s="123"/>
      <c r="F101" s="123"/>
      <c r="G101" s="123"/>
      <c r="H101" s="124"/>
      <c r="I101" s="14" t="str">
        <f>IF(I102="","",IF(I102&gt;M102,"○","×"))</f>
        <v>○</v>
      </c>
      <c r="J101" s="15">
        <v>21</v>
      </c>
      <c r="K101" s="16" t="s">
        <v>20</v>
      </c>
      <c r="L101" s="15">
        <v>10</v>
      </c>
      <c r="M101" s="17"/>
      <c r="N101" s="18" t="str">
        <f>IF(N102="","",IF(N102&gt;R102,"○","×"))</f>
        <v>○</v>
      </c>
      <c r="O101" s="15">
        <v>21</v>
      </c>
      <c r="P101" s="16" t="s">
        <v>20</v>
      </c>
      <c r="Q101" s="15">
        <v>3</v>
      </c>
      <c r="R101" s="17"/>
      <c r="S101" s="88">
        <f>IF(I101="","",COUNTIF(I101:R101,"○"))</f>
        <v>2</v>
      </c>
      <c r="T101" s="131" t="s">
        <v>14</v>
      </c>
      <c r="U101" s="134">
        <f>IF(I101="","",COUNTIF(I101:R101,"×"))</f>
        <v>0</v>
      </c>
      <c r="V101" s="88">
        <f>IF(AD102="","",RANK(AD102,AD101:AD109))</f>
        <v>1</v>
      </c>
      <c r="W101" s="134"/>
      <c r="X101" s="19"/>
      <c r="Y101" s="19"/>
      <c r="Z101" s="13"/>
      <c r="AA101" s="13"/>
      <c r="AD101" s="67"/>
      <c r="AE101" s="67">
        <f>IF(J101="","",IF(J101&gt;L101,1,0))</f>
        <v>1</v>
      </c>
      <c r="AF101" s="67">
        <f>IF(L101="","",IF(J101&lt;L101,1,0))</f>
        <v>0</v>
      </c>
      <c r="AG101" s="67">
        <f>IF(O101="","",IF(O101&gt;Q101,1,0))</f>
        <v>1</v>
      </c>
      <c r="AH101" s="67">
        <f>IF(Q101="","",IF(O101&lt;Q101,1,0))</f>
        <v>0</v>
      </c>
    </row>
    <row r="102" spans="2:34" ht="15" customHeight="1">
      <c r="B102" s="86"/>
      <c r="C102" s="113"/>
      <c r="D102" s="125"/>
      <c r="E102" s="126"/>
      <c r="F102" s="126"/>
      <c r="G102" s="126"/>
      <c r="H102" s="127"/>
      <c r="I102" s="110">
        <f>IF(J101="","",SUM(AE101:AE103))</f>
        <v>2</v>
      </c>
      <c r="J102" s="19">
        <v>21</v>
      </c>
      <c r="K102" s="16" t="s">
        <v>20</v>
      </c>
      <c r="L102" s="19">
        <v>10</v>
      </c>
      <c r="M102" s="137">
        <f>IF(L101="","",SUM(AF101:AF103))</f>
        <v>0</v>
      </c>
      <c r="N102" s="110">
        <f>IF(O101="","",SUM(AG101:AG103))</f>
        <v>2</v>
      </c>
      <c r="O102" s="20">
        <v>21</v>
      </c>
      <c r="P102" s="16" t="s">
        <v>20</v>
      </c>
      <c r="Q102" s="20">
        <v>3</v>
      </c>
      <c r="R102" s="137">
        <f>IF(Q101="","",SUM(AH101:AH103))</f>
        <v>0</v>
      </c>
      <c r="S102" s="89"/>
      <c r="T102" s="132"/>
      <c r="U102" s="135"/>
      <c r="V102" s="89"/>
      <c r="W102" s="135"/>
      <c r="X102" s="19"/>
      <c r="Y102" s="19"/>
      <c r="Z102" s="13"/>
      <c r="AA102" s="13"/>
      <c r="AD102" s="73">
        <f>IF(S101="","",S101*1000+(I102+N102)*100+((I102+N102)-(M102+R102))*10+((SUM(J101:J103)+SUM(O101:O103))-(SUM(L101:L103)+SUM(Q101:Q103))))</f>
        <v>2498</v>
      </c>
      <c r="AE102" s="67">
        <f>IF(J102="","",IF(J102&gt;L102,1,0))</f>
        <v>1</v>
      </c>
      <c r="AF102" s="67">
        <f>IF(L102="","",IF(J102&lt;L102,1,0))</f>
        <v>0</v>
      </c>
      <c r="AG102" s="67">
        <f>IF(O102="","",IF(O102&gt;Q102,1,0))</f>
        <v>1</v>
      </c>
      <c r="AH102" s="67">
        <f>IF(Q102="","",IF(O102&lt;Q102,1,0))</f>
        <v>0</v>
      </c>
    </row>
    <row r="103" spans="2:34" ht="15" customHeight="1">
      <c r="B103" s="87"/>
      <c r="C103" s="114"/>
      <c r="D103" s="128"/>
      <c r="E103" s="129"/>
      <c r="F103" s="129"/>
      <c r="G103" s="129"/>
      <c r="H103" s="130"/>
      <c r="I103" s="111"/>
      <c r="J103" s="21"/>
      <c r="K103" s="16" t="s">
        <v>20</v>
      </c>
      <c r="L103" s="21"/>
      <c r="M103" s="138"/>
      <c r="N103" s="111"/>
      <c r="O103" s="22"/>
      <c r="P103" s="16" t="s">
        <v>20</v>
      </c>
      <c r="Q103" s="22"/>
      <c r="R103" s="138"/>
      <c r="S103" s="90"/>
      <c r="T103" s="133"/>
      <c r="U103" s="136"/>
      <c r="V103" s="90"/>
      <c r="W103" s="136"/>
      <c r="X103" s="19"/>
      <c r="Y103" s="19"/>
      <c r="Z103" s="23"/>
      <c r="AA103" s="23"/>
      <c r="AD103" s="67"/>
      <c r="AE103" s="67">
        <f>IF(J103="","",IF(J103&gt;L103,1,0))</f>
      </c>
      <c r="AF103" s="67">
        <f>IF(L103="","",IF(J103&lt;L103,1,0))</f>
      </c>
      <c r="AG103" s="67">
        <f>IF(O103="","",IF(O103&gt;Q103,1,0))</f>
      </c>
      <c r="AH103" s="67">
        <f>IF(Q103="","",IF(O103&lt;Q103,1,0))</f>
      </c>
    </row>
    <row r="104" spans="2:34" ht="15" customHeight="1">
      <c r="B104" s="92" t="s">
        <v>21</v>
      </c>
      <c r="C104" s="112" t="s">
        <v>72</v>
      </c>
      <c r="D104" s="14" t="str">
        <f>IF(E104="","",IF(D105&gt;H105,"○","×"))</f>
        <v>×</v>
      </c>
      <c r="E104" s="15">
        <f>IF(L101="","",L101)</f>
        <v>10</v>
      </c>
      <c r="F104" s="24" t="s">
        <v>20</v>
      </c>
      <c r="G104" s="15">
        <f>IF(J101="","",J101)</f>
        <v>21</v>
      </c>
      <c r="H104" s="25"/>
      <c r="I104" s="122"/>
      <c r="J104" s="123"/>
      <c r="K104" s="123"/>
      <c r="L104" s="123"/>
      <c r="M104" s="124"/>
      <c r="N104" s="14" t="str">
        <f>IF(O104="","",IF(N105&gt;R105,"○","×"))</f>
        <v>○</v>
      </c>
      <c r="O104" s="15">
        <v>18</v>
      </c>
      <c r="P104" s="24" t="s">
        <v>20</v>
      </c>
      <c r="Q104" s="15">
        <v>21</v>
      </c>
      <c r="R104" s="26"/>
      <c r="S104" s="88">
        <f>IF(D104="","",COUNTIF(D104:R106,"○"))</f>
        <v>1</v>
      </c>
      <c r="T104" s="131" t="s">
        <v>14</v>
      </c>
      <c r="U104" s="134">
        <f>IF(D104="","",COUNTIF(D104:R106,"×"))</f>
        <v>1</v>
      </c>
      <c r="V104" s="88">
        <f>IF(AD105="","",RANK(AD105,AD101:AD109))</f>
        <v>2</v>
      </c>
      <c r="W104" s="134"/>
      <c r="X104" s="19"/>
      <c r="Y104" s="19"/>
      <c r="Z104" s="23"/>
      <c r="AA104" s="23"/>
      <c r="AD104" s="67"/>
      <c r="AE104" s="67">
        <f>IF(O104="","",IF(O104&gt;Q104,1,0))</f>
        <v>0</v>
      </c>
      <c r="AF104" s="67">
        <f>IF(Q104="","",IF(O104&lt;Q104,1,0))</f>
        <v>1</v>
      </c>
      <c r="AG104" s="67"/>
      <c r="AH104" s="67"/>
    </row>
    <row r="105" spans="2:34" ht="15" customHeight="1">
      <c r="B105" s="86"/>
      <c r="C105" s="113"/>
      <c r="D105" s="110">
        <f>M102</f>
        <v>0</v>
      </c>
      <c r="E105" s="19">
        <f>IF(L102="","",L102)</f>
        <v>10</v>
      </c>
      <c r="F105" s="16" t="s">
        <v>20</v>
      </c>
      <c r="G105" s="19">
        <f>IF(J102="","",J102)</f>
        <v>21</v>
      </c>
      <c r="H105" s="137">
        <f>I102</f>
        <v>2</v>
      </c>
      <c r="I105" s="125"/>
      <c r="J105" s="126"/>
      <c r="K105" s="126"/>
      <c r="L105" s="126"/>
      <c r="M105" s="127"/>
      <c r="N105" s="110">
        <f>IF(O104="","",SUM(AE104:AE106))</f>
        <v>2</v>
      </c>
      <c r="O105" s="19">
        <v>21</v>
      </c>
      <c r="P105" s="16" t="s">
        <v>20</v>
      </c>
      <c r="Q105" s="19">
        <v>16</v>
      </c>
      <c r="R105" s="137">
        <f>IF(Q104="","",SUM(AF104:AF106))</f>
        <v>1</v>
      </c>
      <c r="S105" s="89"/>
      <c r="T105" s="132"/>
      <c r="U105" s="135"/>
      <c r="V105" s="89"/>
      <c r="W105" s="135"/>
      <c r="X105" s="19"/>
      <c r="Y105" s="19"/>
      <c r="Z105" s="23"/>
      <c r="AA105" s="23"/>
      <c r="AD105" s="73">
        <f>IF(S104="","",S104*1000+(D105+N105)*100+((D105+N105)-(H105+R105))*10+((SUM(E104:E106)+SUM(O104:O106))-(SUM(G104:G106)+SUM(Q104:Q106))))</f>
        <v>1173</v>
      </c>
      <c r="AE105" s="67">
        <f>IF(O105="","",IF(O105&gt;Q105,1,0))</f>
        <v>1</v>
      </c>
      <c r="AF105" s="67">
        <f>IF(Q105="","",IF(O105&lt;Q105,1,0))</f>
        <v>0</v>
      </c>
      <c r="AG105" s="67"/>
      <c r="AH105" s="67"/>
    </row>
    <row r="106" spans="2:34" ht="15" customHeight="1">
      <c r="B106" s="87"/>
      <c r="C106" s="114"/>
      <c r="D106" s="111"/>
      <c r="E106" s="21">
        <f>IF(L103="","",L103)</f>
      </c>
      <c r="F106" s="27" t="s">
        <v>20</v>
      </c>
      <c r="G106" s="21">
        <f>IF(J103="","",J103)</f>
      </c>
      <c r="H106" s="138"/>
      <c r="I106" s="128"/>
      <c r="J106" s="129"/>
      <c r="K106" s="129"/>
      <c r="L106" s="129"/>
      <c r="M106" s="130"/>
      <c r="N106" s="111"/>
      <c r="O106" s="21">
        <v>21</v>
      </c>
      <c r="P106" s="16" t="s">
        <v>20</v>
      </c>
      <c r="Q106" s="21">
        <v>18</v>
      </c>
      <c r="R106" s="138"/>
      <c r="S106" s="90"/>
      <c r="T106" s="133"/>
      <c r="U106" s="136"/>
      <c r="V106" s="90"/>
      <c r="W106" s="136"/>
      <c r="X106" s="19"/>
      <c r="Y106" s="19"/>
      <c r="Z106" s="23"/>
      <c r="AA106" s="23"/>
      <c r="AD106" s="67"/>
      <c r="AE106" s="67">
        <f>IF(O106="","",IF(O106&gt;Q106,1,0))</f>
        <v>1</v>
      </c>
      <c r="AF106" s="67">
        <f>IF(Q106="","",IF(O106&lt;Q106,1,0))</f>
        <v>0</v>
      </c>
      <c r="AG106" s="67"/>
      <c r="AH106" s="67"/>
    </row>
    <row r="107" spans="2:34" ht="15" customHeight="1">
      <c r="B107" s="86" t="s">
        <v>32</v>
      </c>
      <c r="C107" s="112" t="s">
        <v>73</v>
      </c>
      <c r="D107" s="14" t="str">
        <f>IF(E107="","",IF(D108&gt;H108,"○","×"))</f>
        <v>×</v>
      </c>
      <c r="E107" s="15">
        <f>IF(Q101="","",Q101)</f>
        <v>3</v>
      </c>
      <c r="F107" s="24" t="s">
        <v>20</v>
      </c>
      <c r="G107" s="15">
        <f>IF(O101="","",O101)</f>
        <v>21</v>
      </c>
      <c r="H107" s="26"/>
      <c r="I107" s="14" t="str">
        <f>IF(J107="","",IF(I108&gt;M108,"○","×"))</f>
        <v>×</v>
      </c>
      <c r="J107" s="15">
        <f>IF(Q104="","",Q104)</f>
        <v>21</v>
      </c>
      <c r="K107" s="16" t="s">
        <v>20</v>
      </c>
      <c r="L107" s="15">
        <f>IF(O104="","",O104)</f>
        <v>18</v>
      </c>
      <c r="M107" s="26"/>
      <c r="N107" s="122"/>
      <c r="O107" s="123"/>
      <c r="P107" s="123"/>
      <c r="Q107" s="123"/>
      <c r="R107" s="124"/>
      <c r="S107" s="88">
        <f>IF(D107="","",COUNTIF(D107:M107,"○"))</f>
        <v>0</v>
      </c>
      <c r="T107" s="131" t="s">
        <v>14</v>
      </c>
      <c r="U107" s="134">
        <f>IF(D107="","",COUNTIF(D107:M107,"×"))</f>
        <v>2</v>
      </c>
      <c r="V107" s="88">
        <f>IF(AD108="","",RANK(AD108,AD101:AD109))</f>
        <v>3</v>
      </c>
      <c r="W107" s="134"/>
      <c r="X107" s="19"/>
      <c r="Y107" s="19"/>
      <c r="Z107" s="23"/>
      <c r="AA107" s="23"/>
      <c r="AD107" s="67"/>
      <c r="AE107" s="67"/>
      <c r="AF107" s="67"/>
      <c r="AG107" s="67"/>
      <c r="AH107" s="67"/>
    </row>
    <row r="108" spans="2:34" ht="15" customHeight="1">
      <c r="B108" s="86"/>
      <c r="C108" s="113"/>
      <c r="D108" s="110">
        <f>R102</f>
        <v>0</v>
      </c>
      <c r="E108" s="19">
        <f>IF(Q102="","",Q102)</f>
        <v>3</v>
      </c>
      <c r="F108" s="16" t="s">
        <v>20</v>
      </c>
      <c r="G108" s="19">
        <f>IF(O102="","",O102)</f>
        <v>21</v>
      </c>
      <c r="H108" s="137">
        <f>N102</f>
        <v>2</v>
      </c>
      <c r="I108" s="110">
        <f>R105</f>
        <v>1</v>
      </c>
      <c r="J108" s="19">
        <f>IF(Q105="","",Q105)</f>
        <v>16</v>
      </c>
      <c r="K108" s="16" t="s">
        <v>20</v>
      </c>
      <c r="L108" s="20">
        <f>IF(O105="","",O105)</f>
        <v>21</v>
      </c>
      <c r="M108" s="137">
        <f>N105</f>
        <v>2</v>
      </c>
      <c r="N108" s="125"/>
      <c r="O108" s="126"/>
      <c r="P108" s="126"/>
      <c r="Q108" s="126"/>
      <c r="R108" s="127"/>
      <c r="S108" s="89"/>
      <c r="T108" s="132"/>
      <c r="U108" s="135"/>
      <c r="V108" s="89"/>
      <c r="W108" s="135"/>
      <c r="X108" s="19"/>
      <c r="Y108" s="19"/>
      <c r="Z108" s="23"/>
      <c r="AA108" s="23"/>
      <c r="AD108" s="73">
        <f>IF(S107="","",S107*1000+(D108+I108)*100+((D108+I108)-(H108+M108))*10+((SUM(E107:E109)+SUM(J107:J109))-(SUM(G107:G109)+SUM(L107:L109))))</f>
        <v>29</v>
      </c>
      <c r="AE108" s="67"/>
      <c r="AF108" s="67"/>
      <c r="AG108" s="67"/>
      <c r="AH108" s="67"/>
    </row>
    <row r="109" spans="2:34" ht="15" customHeight="1">
      <c r="B109" s="87"/>
      <c r="C109" s="114"/>
      <c r="D109" s="111"/>
      <c r="E109" s="21">
        <f>IF(Q103="","",Q103)</f>
      </c>
      <c r="F109" s="27" t="s">
        <v>20</v>
      </c>
      <c r="G109" s="21">
        <f>IF(O103="","",O103)</f>
      </c>
      <c r="H109" s="138"/>
      <c r="I109" s="111"/>
      <c r="J109" s="21">
        <f>IF(Q106="","",Q106)</f>
        <v>18</v>
      </c>
      <c r="K109" s="16" t="s">
        <v>20</v>
      </c>
      <c r="L109" s="22">
        <f>IF(O106="","",O106)</f>
        <v>21</v>
      </c>
      <c r="M109" s="138"/>
      <c r="N109" s="128"/>
      <c r="O109" s="129"/>
      <c r="P109" s="129"/>
      <c r="Q109" s="129"/>
      <c r="R109" s="130"/>
      <c r="S109" s="90"/>
      <c r="T109" s="133"/>
      <c r="U109" s="136"/>
      <c r="V109" s="90"/>
      <c r="W109" s="136"/>
      <c r="X109" s="19"/>
      <c r="Y109" s="19"/>
      <c r="Z109" s="23"/>
      <c r="AA109" s="23"/>
      <c r="AD109" s="67"/>
      <c r="AE109" s="67"/>
      <c r="AF109" s="67"/>
      <c r="AG109" s="67"/>
      <c r="AH109" s="67"/>
    </row>
    <row r="110" spans="11:34" ht="13.5">
      <c r="K110" s="37"/>
      <c r="AD110" s="67"/>
      <c r="AE110" s="67"/>
      <c r="AF110" s="67"/>
      <c r="AG110" s="67"/>
      <c r="AH110" s="67"/>
    </row>
  </sheetData>
  <sheetProtection/>
  <mergeCells count="362">
    <mergeCell ref="T91:V92"/>
    <mergeCell ref="T95:V96"/>
    <mergeCell ref="AC17:AC19"/>
    <mergeCell ref="AD17:AD19"/>
    <mergeCell ref="T84:T86"/>
    <mergeCell ref="U84:U86"/>
    <mergeCell ref="V84:W86"/>
    <mergeCell ref="T81:T83"/>
    <mergeCell ref="U81:U83"/>
    <mergeCell ref="V81:W83"/>
    <mergeCell ref="AE17:AE19"/>
    <mergeCell ref="AF17:AG19"/>
    <mergeCell ref="X15:X16"/>
    <mergeCell ref="AB15:AB16"/>
    <mergeCell ref="AC14:AC16"/>
    <mergeCell ref="AD14:AD16"/>
    <mergeCell ref="AE14:AE16"/>
    <mergeCell ref="AF14:AG16"/>
    <mergeCell ref="X17:AB19"/>
    <mergeCell ref="D18:D19"/>
    <mergeCell ref="H18:H19"/>
    <mergeCell ref="I18:I19"/>
    <mergeCell ref="M18:M19"/>
    <mergeCell ref="N18:N19"/>
    <mergeCell ref="R18:R19"/>
    <mergeCell ref="S18:S19"/>
    <mergeCell ref="AF11:AG13"/>
    <mergeCell ref="S12:S13"/>
    <mergeCell ref="W12:W13"/>
    <mergeCell ref="X12:X13"/>
    <mergeCell ref="AB12:AB13"/>
    <mergeCell ref="AF8:AG10"/>
    <mergeCell ref="S6:S7"/>
    <mergeCell ref="W6:W7"/>
    <mergeCell ref="X6:X7"/>
    <mergeCell ref="AB6:AB7"/>
    <mergeCell ref="AC5:AC7"/>
    <mergeCell ref="AD5:AD7"/>
    <mergeCell ref="AE5:AE7"/>
    <mergeCell ref="AF5:AG7"/>
    <mergeCell ref="X9:X10"/>
    <mergeCell ref="V100:W100"/>
    <mergeCell ref="S84:S86"/>
    <mergeCell ref="T78:T80"/>
    <mergeCell ref="AE8:AE10"/>
    <mergeCell ref="AB9:AB10"/>
    <mergeCell ref="AC11:AC13"/>
    <mergeCell ref="AD11:AD13"/>
    <mergeCell ref="AC8:AC10"/>
    <mergeCell ref="AD8:AD10"/>
    <mergeCell ref="AE11:AE13"/>
    <mergeCell ref="S4:W4"/>
    <mergeCell ref="X4:AB4"/>
    <mergeCell ref="AC4:AE4"/>
    <mergeCell ref="AF4:AG4"/>
    <mergeCell ref="V104:W106"/>
    <mergeCell ref="D108:D109"/>
    <mergeCell ref="H108:H109"/>
    <mergeCell ref="I108:I109"/>
    <mergeCell ref="M108:M109"/>
    <mergeCell ref="T107:T109"/>
    <mergeCell ref="U107:U109"/>
    <mergeCell ref="V107:W109"/>
    <mergeCell ref="S107:S109"/>
    <mergeCell ref="S104:S106"/>
    <mergeCell ref="T104:T106"/>
    <mergeCell ref="U104:U106"/>
    <mergeCell ref="N105:N106"/>
    <mergeCell ref="R105:R106"/>
    <mergeCell ref="B101:B103"/>
    <mergeCell ref="N107:R109"/>
    <mergeCell ref="B107:B109"/>
    <mergeCell ref="C107:C109"/>
    <mergeCell ref="B104:B106"/>
    <mergeCell ref="C104:C106"/>
    <mergeCell ref="I104:M106"/>
    <mergeCell ref="D105:D106"/>
    <mergeCell ref="H105:H106"/>
    <mergeCell ref="U101:U103"/>
    <mergeCell ref="V101:W103"/>
    <mergeCell ref="I102:I103"/>
    <mergeCell ref="M102:M103"/>
    <mergeCell ref="N102:N103"/>
    <mergeCell ref="R102:R103"/>
    <mergeCell ref="C101:C103"/>
    <mergeCell ref="D101:H103"/>
    <mergeCell ref="S101:S103"/>
    <mergeCell ref="T101:T103"/>
    <mergeCell ref="P91:S92"/>
    <mergeCell ref="P95:S96"/>
    <mergeCell ref="B91:B92"/>
    <mergeCell ref="C91:C92"/>
    <mergeCell ref="B95:B96"/>
    <mergeCell ref="C95:C96"/>
    <mergeCell ref="B98:Q98"/>
    <mergeCell ref="D100:H100"/>
    <mergeCell ref="I100:M100"/>
    <mergeCell ref="N100:R100"/>
    <mergeCell ref="N84:R86"/>
    <mergeCell ref="D85:D86"/>
    <mergeCell ref="H85:H86"/>
    <mergeCell ref="I85:I86"/>
    <mergeCell ref="M85:M86"/>
    <mergeCell ref="F92:G95"/>
    <mergeCell ref="I94:J96"/>
    <mergeCell ref="L92:M95"/>
    <mergeCell ref="B84:B86"/>
    <mergeCell ref="C84:C86"/>
    <mergeCell ref="B81:B83"/>
    <mergeCell ref="C81:C83"/>
    <mergeCell ref="I81:M83"/>
    <mergeCell ref="S81:S83"/>
    <mergeCell ref="D82:D83"/>
    <mergeCell ref="H82:H83"/>
    <mergeCell ref="N82:N83"/>
    <mergeCell ref="R82:R83"/>
    <mergeCell ref="V78:W80"/>
    <mergeCell ref="I79:I80"/>
    <mergeCell ref="M79:M80"/>
    <mergeCell ref="N79:N80"/>
    <mergeCell ref="R79:R80"/>
    <mergeCell ref="D77:H77"/>
    <mergeCell ref="I77:M77"/>
    <mergeCell ref="N77:R77"/>
    <mergeCell ref="U78:U80"/>
    <mergeCell ref="B78:B80"/>
    <mergeCell ref="C78:C80"/>
    <mergeCell ref="D78:H80"/>
    <mergeCell ref="S78:S80"/>
    <mergeCell ref="V77:W77"/>
    <mergeCell ref="T73:T75"/>
    <mergeCell ref="U73:U75"/>
    <mergeCell ref="V73:W75"/>
    <mergeCell ref="B73:B75"/>
    <mergeCell ref="C73:C75"/>
    <mergeCell ref="N73:R75"/>
    <mergeCell ref="S73:S75"/>
    <mergeCell ref="D74:D75"/>
    <mergeCell ref="H74:H75"/>
    <mergeCell ref="I74:I75"/>
    <mergeCell ref="M74:M75"/>
    <mergeCell ref="B70:B72"/>
    <mergeCell ref="C70:C72"/>
    <mergeCell ref="I70:M72"/>
    <mergeCell ref="S70:S72"/>
    <mergeCell ref="V70:W72"/>
    <mergeCell ref="D71:D72"/>
    <mergeCell ref="H71:H72"/>
    <mergeCell ref="N71:N72"/>
    <mergeCell ref="R71:R72"/>
    <mergeCell ref="T70:T72"/>
    <mergeCell ref="U70:U72"/>
    <mergeCell ref="U67:U69"/>
    <mergeCell ref="V67:W69"/>
    <mergeCell ref="I68:I69"/>
    <mergeCell ref="M68:M69"/>
    <mergeCell ref="N68:N69"/>
    <mergeCell ref="R68:R69"/>
    <mergeCell ref="D66:H66"/>
    <mergeCell ref="I66:M66"/>
    <mergeCell ref="N66:R66"/>
    <mergeCell ref="T67:T69"/>
    <mergeCell ref="B67:B69"/>
    <mergeCell ref="C67:C69"/>
    <mergeCell ref="D67:H69"/>
    <mergeCell ref="S67:S69"/>
    <mergeCell ref="V66:W66"/>
    <mergeCell ref="T62:T64"/>
    <mergeCell ref="U62:U64"/>
    <mergeCell ref="V62:W64"/>
    <mergeCell ref="B62:B64"/>
    <mergeCell ref="C62:C64"/>
    <mergeCell ref="N62:R64"/>
    <mergeCell ref="S62:S64"/>
    <mergeCell ref="D63:D64"/>
    <mergeCell ref="H63:H64"/>
    <mergeCell ref="I63:I64"/>
    <mergeCell ref="M63:M64"/>
    <mergeCell ref="B59:B61"/>
    <mergeCell ref="C59:C61"/>
    <mergeCell ref="I59:M61"/>
    <mergeCell ref="S59:S61"/>
    <mergeCell ref="V59:W61"/>
    <mergeCell ref="D60:D61"/>
    <mergeCell ref="H60:H61"/>
    <mergeCell ref="N60:N61"/>
    <mergeCell ref="R60:R61"/>
    <mergeCell ref="T59:T61"/>
    <mergeCell ref="U59:U61"/>
    <mergeCell ref="U56:U58"/>
    <mergeCell ref="V56:W58"/>
    <mergeCell ref="I57:I58"/>
    <mergeCell ref="M57:M58"/>
    <mergeCell ref="N57:N58"/>
    <mergeCell ref="R57:R58"/>
    <mergeCell ref="D55:H55"/>
    <mergeCell ref="I55:M55"/>
    <mergeCell ref="N55:R55"/>
    <mergeCell ref="T56:T58"/>
    <mergeCell ref="B56:B58"/>
    <mergeCell ref="C56:C58"/>
    <mergeCell ref="D56:H58"/>
    <mergeCell ref="S56:S58"/>
    <mergeCell ref="V55:W55"/>
    <mergeCell ref="Y51:Y53"/>
    <mergeCell ref="Z51:Z53"/>
    <mergeCell ref="AA51:AB53"/>
    <mergeCell ref="X48:X50"/>
    <mergeCell ref="Y48:Y50"/>
    <mergeCell ref="S49:S50"/>
    <mergeCell ref="W49:W50"/>
    <mergeCell ref="B51:B53"/>
    <mergeCell ref="C51:C53"/>
    <mergeCell ref="S51:W53"/>
    <mergeCell ref="X51:X53"/>
    <mergeCell ref="D52:D53"/>
    <mergeCell ref="H52:H53"/>
    <mergeCell ref="I52:I53"/>
    <mergeCell ref="M52:M53"/>
    <mergeCell ref="N52:N53"/>
    <mergeCell ref="R52:R53"/>
    <mergeCell ref="Z48:Z50"/>
    <mergeCell ref="AA48:AB50"/>
    <mergeCell ref="W46:W47"/>
    <mergeCell ref="B48:B50"/>
    <mergeCell ref="C48:C50"/>
    <mergeCell ref="N48:R50"/>
    <mergeCell ref="D49:D50"/>
    <mergeCell ref="H49:H50"/>
    <mergeCell ref="I49:I50"/>
    <mergeCell ref="M49:M50"/>
    <mergeCell ref="X45:X47"/>
    <mergeCell ref="Y45:Y47"/>
    <mergeCell ref="Z45:Z47"/>
    <mergeCell ref="AA45:AB47"/>
    <mergeCell ref="B45:B47"/>
    <mergeCell ref="C45:C47"/>
    <mergeCell ref="I45:M47"/>
    <mergeCell ref="D46:D47"/>
    <mergeCell ref="H46:H47"/>
    <mergeCell ref="R46:R47"/>
    <mergeCell ref="S46:S47"/>
    <mergeCell ref="I43:I44"/>
    <mergeCell ref="M43:M44"/>
    <mergeCell ref="N43:N44"/>
    <mergeCell ref="R43:R44"/>
    <mergeCell ref="N46:N47"/>
    <mergeCell ref="S43:S44"/>
    <mergeCell ref="AA41:AB41"/>
    <mergeCell ref="B42:B44"/>
    <mergeCell ref="C42:C44"/>
    <mergeCell ref="D42:H44"/>
    <mergeCell ref="X42:X44"/>
    <mergeCell ref="Y42:Y44"/>
    <mergeCell ref="Z42:Z44"/>
    <mergeCell ref="AA42:AB44"/>
    <mergeCell ref="W43:W44"/>
    <mergeCell ref="Z34:Z36"/>
    <mergeCell ref="B34:B36"/>
    <mergeCell ref="C34:C36"/>
    <mergeCell ref="S41:W41"/>
    <mergeCell ref="X41:Z41"/>
    <mergeCell ref="B39:Q39"/>
    <mergeCell ref="D41:H41"/>
    <mergeCell ref="I41:M41"/>
    <mergeCell ref="N41:R41"/>
    <mergeCell ref="AA34:AB36"/>
    <mergeCell ref="D35:D36"/>
    <mergeCell ref="H35:H36"/>
    <mergeCell ref="I35:I36"/>
    <mergeCell ref="M35:M36"/>
    <mergeCell ref="N35:N36"/>
    <mergeCell ref="R35:R36"/>
    <mergeCell ref="S34:W36"/>
    <mergeCell ref="X34:X36"/>
    <mergeCell ref="Y34:Y36"/>
    <mergeCell ref="Z31:Z33"/>
    <mergeCell ref="AA31:AB33"/>
    <mergeCell ref="W29:W30"/>
    <mergeCell ref="B31:B33"/>
    <mergeCell ref="C31:C33"/>
    <mergeCell ref="N31:R33"/>
    <mergeCell ref="D32:D33"/>
    <mergeCell ref="H32:H33"/>
    <mergeCell ref="W32:W33"/>
    <mergeCell ref="X28:X30"/>
    <mergeCell ref="Y28:Y30"/>
    <mergeCell ref="R29:R30"/>
    <mergeCell ref="S29:S30"/>
    <mergeCell ref="X31:X33"/>
    <mergeCell ref="Y31:Y33"/>
    <mergeCell ref="N29:N30"/>
    <mergeCell ref="I32:I33"/>
    <mergeCell ref="M32:M33"/>
    <mergeCell ref="S32:S33"/>
    <mergeCell ref="B28:B30"/>
    <mergeCell ref="C28:C30"/>
    <mergeCell ref="I28:M30"/>
    <mergeCell ref="D29:D30"/>
    <mergeCell ref="H29:H30"/>
    <mergeCell ref="Z28:Z30"/>
    <mergeCell ref="AA28:AB30"/>
    <mergeCell ref="S26:S27"/>
    <mergeCell ref="W26:W27"/>
    <mergeCell ref="N26:N27"/>
    <mergeCell ref="R26:R27"/>
    <mergeCell ref="S24:W24"/>
    <mergeCell ref="X24:Z24"/>
    <mergeCell ref="AA24:AB24"/>
    <mergeCell ref="B25:B27"/>
    <mergeCell ref="C25:C27"/>
    <mergeCell ref="D25:H27"/>
    <mergeCell ref="X25:X27"/>
    <mergeCell ref="Y25:Y27"/>
    <mergeCell ref="Z25:Z27"/>
    <mergeCell ref="AA25:AB27"/>
    <mergeCell ref="I26:I27"/>
    <mergeCell ref="M26:M27"/>
    <mergeCell ref="D24:H24"/>
    <mergeCell ref="I24:M24"/>
    <mergeCell ref="N24:R24"/>
    <mergeCell ref="W18:W19"/>
    <mergeCell ref="B11:B13"/>
    <mergeCell ref="C11:C13"/>
    <mergeCell ref="N11:R13"/>
    <mergeCell ref="B22:Q22"/>
    <mergeCell ref="B14:B16"/>
    <mergeCell ref="C14:C16"/>
    <mergeCell ref="D15:D16"/>
    <mergeCell ref="H15:H16"/>
    <mergeCell ref="B17:B19"/>
    <mergeCell ref="C17:C19"/>
    <mergeCell ref="W9:W10"/>
    <mergeCell ref="N15:N16"/>
    <mergeCell ref="R15:R16"/>
    <mergeCell ref="I15:I16"/>
    <mergeCell ref="M15:M16"/>
    <mergeCell ref="S14:W16"/>
    <mergeCell ref="S9:S10"/>
    <mergeCell ref="D12:D13"/>
    <mergeCell ref="H12:H13"/>
    <mergeCell ref="I12:I13"/>
    <mergeCell ref="M12:M13"/>
    <mergeCell ref="R6:R7"/>
    <mergeCell ref="B8:B10"/>
    <mergeCell ref="C8:C10"/>
    <mergeCell ref="I8:M10"/>
    <mergeCell ref="D9:D10"/>
    <mergeCell ref="H9:H10"/>
    <mergeCell ref="N9:N10"/>
    <mergeCell ref="R9:R10"/>
    <mergeCell ref="M6:M7"/>
    <mergeCell ref="B2:Q2"/>
    <mergeCell ref="B5:B7"/>
    <mergeCell ref="C5:C7"/>
    <mergeCell ref="D5:H7"/>
    <mergeCell ref="I6:I7"/>
    <mergeCell ref="B4:C4"/>
    <mergeCell ref="D4:H4"/>
    <mergeCell ref="I4:M4"/>
    <mergeCell ref="N4:R4"/>
    <mergeCell ref="N6:N7"/>
  </mergeCells>
  <conditionalFormatting sqref="B56:B64 B67:B75 B78:B86 B101:B109">
    <cfRule type="expression" priority="1" dxfId="3" stopIfTrue="1">
      <formula>V56=1</formula>
    </cfRule>
    <cfRule type="expression" priority="2" dxfId="2" stopIfTrue="1">
      <formula>V56=2</formula>
    </cfRule>
  </conditionalFormatting>
  <conditionalFormatting sqref="C56:C64 C67:C75 C78:C86 C101:C109">
    <cfRule type="expression" priority="3" dxfId="3" stopIfTrue="1">
      <formula>V56=1</formula>
    </cfRule>
    <cfRule type="expression" priority="4" dxfId="2" stopIfTrue="1">
      <formula>V56=2</formula>
    </cfRule>
  </conditionalFormatting>
  <conditionalFormatting sqref="B25:B36 B42:B53">
    <cfRule type="expression" priority="5" dxfId="3" stopIfTrue="1">
      <formula>AA25=1</formula>
    </cfRule>
    <cfRule type="expression" priority="6" dxfId="2" stopIfTrue="1">
      <formula>AA25=2</formula>
    </cfRule>
  </conditionalFormatting>
  <conditionalFormatting sqref="C25:C36 C42:C53">
    <cfRule type="expression" priority="7" dxfId="3" stopIfTrue="1">
      <formula>AA25=1</formula>
    </cfRule>
    <cfRule type="expression" priority="8" dxfId="2" stopIfTrue="1">
      <formula>AA25=2</formula>
    </cfRule>
  </conditionalFormatting>
  <conditionalFormatting sqref="B5:B7 B11:B19">
    <cfRule type="expression" priority="9" dxfId="3" stopIfTrue="1">
      <formula>AF5=1</formula>
    </cfRule>
    <cfRule type="expression" priority="10" dxfId="2" stopIfTrue="1">
      <formula>AF5=2</formula>
    </cfRule>
  </conditionalFormatting>
  <conditionalFormatting sqref="C5:C7 C11:C19">
    <cfRule type="expression" priority="11" dxfId="3" stopIfTrue="1">
      <formula>AF5=1</formula>
    </cfRule>
    <cfRule type="expression" priority="12" dxfId="2" stopIfTrue="1">
      <formula>AF5=2</formula>
    </cfRule>
  </conditionalFormatting>
  <conditionalFormatting sqref="C8:C10">
    <cfRule type="expression" priority="13" dxfId="3" stopIfTrue="1">
      <formula>AF8=1</formula>
    </cfRule>
    <cfRule type="expression" priority="14" dxfId="2" stopIfTrue="1">
      <formula>AF8=2</formula>
    </cfRule>
  </conditionalFormatting>
  <conditionalFormatting sqref="B8:B10">
    <cfRule type="expression" priority="15" dxfId="3" stopIfTrue="1">
      <formula>AF8=1</formula>
    </cfRule>
    <cfRule type="expression" priority="16" dxfId="2" stopIfTrue="1">
      <formula>AF8=2</formula>
    </cfRule>
  </conditionalFormatting>
  <conditionalFormatting sqref="AA25:AB36 V56:W64 V67:W75 V78:W86 AA42:AB53 V101:W109 AF5:AG19">
    <cfRule type="cellIs" priority="17" dxfId="1" operator="equal" stopIfTrue="1">
      <formula>1</formula>
    </cfRule>
    <cfRule type="cellIs" priority="18" dxfId="0" operator="equal" stopIfTrue="1">
      <formula>2</formula>
    </cfRule>
  </conditionalFormatting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8" r:id="rId2"/>
  <rowBreaks count="1" manualBreakCount="1">
    <brk id="37" max="3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AJ7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7.625" style="0" customWidth="1"/>
    <col min="3" max="3" width="10.625" style="0" customWidth="1"/>
    <col min="4" max="29" width="2.625" style="0" customWidth="1"/>
    <col min="30" max="30" width="2.625" style="75" customWidth="1"/>
    <col min="31" max="33" width="2.625" style="70" customWidth="1"/>
    <col min="34" max="36" width="3.625" style="70" customWidth="1"/>
    <col min="37" max="39" width="3.625" style="0" customWidth="1"/>
  </cols>
  <sheetData>
    <row r="2" spans="3:36" s="6" customFormat="1" ht="21">
      <c r="C2" s="91" t="s">
        <v>74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8"/>
      <c r="U2" s="8"/>
      <c r="V2" s="8"/>
      <c r="W2" s="8"/>
      <c r="X2" s="8"/>
      <c r="Y2" s="8"/>
      <c r="AD2" s="74"/>
      <c r="AE2" s="69"/>
      <c r="AF2" s="69"/>
      <c r="AG2" s="69"/>
      <c r="AH2" s="69"/>
      <c r="AI2" s="69"/>
      <c r="AJ2" s="69"/>
    </row>
    <row r="4" spans="2:28" ht="15" customHeight="1">
      <c r="B4" s="33"/>
      <c r="C4" s="10"/>
      <c r="D4" s="96" t="s">
        <v>133</v>
      </c>
      <c r="E4" s="97"/>
      <c r="F4" s="97"/>
      <c r="G4" s="97"/>
      <c r="H4" s="98"/>
      <c r="I4" s="96" t="s">
        <v>134</v>
      </c>
      <c r="J4" s="97"/>
      <c r="K4" s="97"/>
      <c r="L4" s="97"/>
      <c r="M4" s="98"/>
      <c r="N4" s="96" t="s">
        <v>135</v>
      </c>
      <c r="O4" s="97"/>
      <c r="P4" s="97"/>
      <c r="Q4" s="97"/>
      <c r="R4" s="98"/>
      <c r="S4" s="96" t="s">
        <v>136</v>
      </c>
      <c r="T4" s="97"/>
      <c r="U4" s="97"/>
      <c r="V4" s="97"/>
      <c r="W4" s="98"/>
      <c r="X4" s="96" t="s">
        <v>17</v>
      </c>
      <c r="Y4" s="97"/>
      <c r="Z4" s="98"/>
      <c r="AA4" s="96" t="s">
        <v>18</v>
      </c>
      <c r="AB4" s="98"/>
    </row>
    <row r="5" spans="2:36" ht="15" customHeight="1">
      <c r="B5" s="92" t="s">
        <v>114</v>
      </c>
      <c r="C5" s="168" t="s">
        <v>129</v>
      </c>
      <c r="D5" s="85"/>
      <c r="E5" s="78"/>
      <c r="F5" s="78"/>
      <c r="G5" s="78"/>
      <c r="H5" s="79"/>
      <c r="I5" s="18" t="str">
        <f>IF(I6="","",IF(I6&gt;M6,"○","×"))</f>
        <v>○</v>
      </c>
      <c r="J5" s="34">
        <v>21</v>
      </c>
      <c r="K5" s="16" t="s">
        <v>127</v>
      </c>
      <c r="L5" s="34">
        <v>4</v>
      </c>
      <c r="M5" s="35"/>
      <c r="N5" s="18" t="str">
        <f>IF(N6="","",IF(N6&gt;R6,"○","×"))</f>
        <v>○</v>
      </c>
      <c r="O5" s="34">
        <v>19</v>
      </c>
      <c r="P5" s="16" t="s">
        <v>127</v>
      </c>
      <c r="Q5" s="34">
        <v>21</v>
      </c>
      <c r="R5" s="35"/>
      <c r="S5" s="18" t="str">
        <f>IF(S6="","",IF(S6&gt;W6,"○","×"))</f>
        <v>○</v>
      </c>
      <c r="T5" s="34">
        <v>21</v>
      </c>
      <c r="U5" s="16" t="s">
        <v>127</v>
      </c>
      <c r="V5" s="34">
        <v>23</v>
      </c>
      <c r="W5" s="35"/>
      <c r="X5" s="112">
        <f>IF(I5="","",COUNTIF(I5:W5,"○"))</f>
        <v>3</v>
      </c>
      <c r="Y5" s="115" t="s">
        <v>14</v>
      </c>
      <c r="Z5" s="118">
        <f>IF(I5="","",COUNTIF(I5:W5,"×"))</f>
        <v>0</v>
      </c>
      <c r="AA5" s="112">
        <f>IF(AD6="","",RANK(AD6,AD5:AD16))</f>
        <v>1</v>
      </c>
      <c r="AB5" s="118"/>
      <c r="AE5" s="70">
        <f>IF(J5="","",IF(J5&gt;L5,1,0))</f>
        <v>1</v>
      </c>
      <c r="AF5" s="70">
        <f>IF(J5="","",IF(J5&lt;L5,1,0))</f>
        <v>0</v>
      </c>
      <c r="AG5" s="70">
        <f>IF(O5="","",IF(O5&gt;Q5,1,0))</f>
        <v>0</v>
      </c>
      <c r="AH5" s="70">
        <f>IF(O5="","",IF(O5&lt;Q5,1,0))</f>
        <v>1</v>
      </c>
      <c r="AI5" s="70">
        <f>IF(T5="","",IF(T5&gt;V5,1,0))</f>
        <v>0</v>
      </c>
      <c r="AJ5" s="70">
        <f>IF(T5="","",IF(T5&lt;V5,1,0))</f>
        <v>1</v>
      </c>
    </row>
    <row r="6" spans="2:36" ht="15" customHeight="1">
      <c r="B6" s="86"/>
      <c r="C6" s="113"/>
      <c r="D6" s="80"/>
      <c r="E6" s="81"/>
      <c r="F6" s="81"/>
      <c r="G6" s="81"/>
      <c r="H6" s="82"/>
      <c r="I6" s="77">
        <f>IF(J5="","",SUM(AE5:AE7))</f>
        <v>2</v>
      </c>
      <c r="J6" s="13">
        <v>21</v>
      </c>
      <c r="K6" s="16" t="s">
        <v>109</v>
      </c>
      <c r="L6" s="13">
        <v>0</v>
      </c>
      <c r="M6" s="99">
        <f>IF(J5="","",SUM(AF5:AF7))</f>
        <v>0</v>
      </c>
      <c r="N6" s="77">
        <f>IF(O5="","",SUM(AG5:AG7))</f>
        <v>2</v>
      </c>
      <c r="O6" s="13">
        <v>21</v>
      </c>
      <c r="P6" s="16" t="s">
        <v>109</v>
      </c>
      <c r="Q6" s="13">
        <v>12</v>
      </c>
      <c r="R6" s="99">
        <f>IF(O5="","",SUM(AH5:AH7))</f>
        <v>1</v>
      </c>
      <c r="S6" s="77">
        <f>IF(T5="","",SUM(AI5:AI7))</f>
        <v>2</v>
      </c>
      <c r="T6" s="13">
        <v>21</v>
      </c>
      <c r="U6" s="16" t="s">
        <v>109</v>
      </c>
      <c r="V6" s="13">
        <v>17</v>
      </c>
      <c r="W6" s="99">
        <f>IF(T5="","",SUM(AJ5:AJ7))</f>
        <v>1</v>
      </c>
      <c r="X6" s="113"/>
      <c r="Y6" s="116"/>
      <c r="Z6" s="119"/>
      <c r="AA6" s="113"/>
      <c r="AB6" s="119"/>
      <c r="AD6" s="75">
        <f>IF(X5="","",X5*1000+(I6+N6+S6)*100+((I6+N6+S6)-(M6+R6+W6))*10+((SUM(J5:J7)+SUM(O5:O7)+SUM(T5:T7))-(SUM(L5:L7)+SUM(Q5:Q7)+SUM(V5:V7))))</f>
        <v>3703</v>
      </c>
      <c r="AE6" s="70">
        <f>IF(J6="","",IF(J6&gt;L6,1,0))</f>
        <v>1</v>
      </c>
      <c r="AF6" s="70">
        <f>IF(J6="","",IF(J6&lt;L6,1,0))</f>
        <v>0</v>
      </c>
      <c r="AG6" s="70">
        <f>IF(O6="","",IF(O6&gt;Q6,1,0))</f>
        <v>1</v>
      </c>
      <c r="AH6" s="70">
        <f>IF(O6="","",IF(O6&lt;Q6,1,0))</f>
        <v>0</v>
      </c>
      <c r="AI6" s="70">
        <f>IF(T6="","",IF(T6&gt;V6,1,0))</f>
        <v>1</v>
      </c>
      <c r="AJ6" s="70">
        <f>IF(T6="","",IF(T6&lt;V6,1,0))</f>
        <v>0</v>
      </c>
    </row>
    <row r="7" spans="2:36" ht="15" customHeight="1">
      <c r="B7" s="87"/>
      <c r="C7" s="114"/>
      <c r="D7" s="83"/>
      <c r="E7" s="84"/>
      <c r="F7" s="84"/>
      <c r="G7" s="84"/>
      <c r="H7" s="76"/>
      <c r="I7" s="93"/>
      <c r="J7" s="36"/>
      <c r="K7" s="16" t="s">
        <v>109</v>
      </c>
      <c r="L7" s="36"/>
      <c r="M7" s="100"/>
      <c r="N7" s="93"/>
      <c r="O7" s="36">
        <v>21</v>
      </c>
      <c r="P7" s="27" t="s">
        <v>109</v>
      </c>
      <c r="Q7" s="36">
        <v>10</v>
      </c>
      <c r="R7" s="100"/>
      <c r="S7" s="93"/>
      <c r="T7" s="36">
        <v>21</v>
      </c>
      <c r="U7" s="16" t="s">
        <v>109</v>
      </c>
      <c r="V7" s="36">
        <v>16</v>
      </c>
      <c r="W7" s="100"/>
      <c r="X7" s="114"/>
      <c r="Y7" s="117"/>
      <c r="Z7" s="120"/>
      <c r="AA7" s="114"/>
      <c r="AB7" s="120"/>
      <c r="AE7" s="70">
        <f>IF(J7="","",IF(J7&gt;L7,1,0))</f>
      </c>
      <c r="AF7" s="70">
        <f>IF(J7="","",IF(J7&lt;L7,1,0))</f>
      </c>
      <c r="AG7" s="70">
        <f>IF(O7="","",IF(O7&gt;Q7,1,0))</f>
        <v>1</v>
      </c>
      <c r="AH7" s="70">
        <f>IF(O7="","",IF(O7&lt;Q7,1,0))</f>
        <v>0</v>
      </c>
      <c r="AI7" s="70">
        <f>IF(T7="","",IF(T7&gt;V7,1,0))</f>
        <v>1</v>
      </c>
      <c r="AJ7" s="70">
        <f>IF(T7="","",IF(T7&lt;V7,1,0))</f>
        <v>0</v>
      </c>
    </row>
    <row r="8" spans="2:34" ht="15" customHeight="1">
      <c r="B8" s="92" t="s">
        <v>115</v>
      </c>
      <c r="C8" s="168" t="s">
        <v>130</v>
      </c>
      <c r="D8" s="18" t="str">
        <f>IF(D9="","",IF(D9&gt;H9,"○","×"))</f>
        <v>×</v>
      </c>
      <c r="E8" s="15">
        <f>IF(L5="","",L5)</f>
        <v>4</v>
      </c>
      <c r="F8" s="16" t="s">
        <v>109</v>
      </c>
      <c r="G8" s="15">
        <f>IF(J5="","",J5)</f>
        <v>21</v>
      </c>
      <c r="H8" s="35"/>
      <c r="I8" s="85"/>
      <c r="J8" s="78"/>
      <c r="K8" s="78"/>
      <c r="L8" s="78"/>
      <c r="M8" s="79"/>
      <c r="N8" s="18" t="str">
        <f>IF(N9="","",IF(N9&gt;R9,"○","×"))</f>
        <v>×</v>
      </c>
      <c r="O8" s="34">
        <v>4</v>
      </c>
      <c r="P8" s="16" t="s">
        <v>112</v>
      </c>
      <c r="Q8" s="34">
        <v>21</v>
      </c>
      <c r="R8" s="35"/>
      <c r="S8" s="18" t="str">
        <f>IF(S9="","",IF(S9&gt;W9,"○","×"))</f>
        <v>×</v>
      </c>
      <c r="T8" s="34">
        <v>9</v>
      </c>
      <c r="U8" s="24" t="s">
        <v>112</v>
      </c>
      <c r="V8" s="34">
        <v>21</v>
      </c>
      <c r="W8" s="35"/>
      <c r="X8" s="112">
        <f>IF(D8="","",COUNTIF(D8:W10,"○"))</f>
        <v>0</v>
      </c>
      <c r="Y8" s="115" t="s">
        <v>14</v>
      </c>
      <c r="Z8" s="118">
        <f>IF(D8="","",COUNTIF(D8:W10,"×"))</f>
        <v>3</v>
      </c>
      <c r="AA8" s="112">
        <f>IF(AD9="","",RANK(AD9,AD5:AD16))</f>
        <v>4</v>
      </c>
      <c r="AB8" s="118"/>
      <c r="AE8" s="70">
        <f>IF(O8="","",IF(O8&gt;Q8,1,0))</f>
        <v>0</v>
      </c>
      <c r="AF8" s="70">
        <f>IF(O8="","",IF(O8&lt;Q8,1,0))</f>
        <v>1</v>
      </c>
      <c r="AG8" s="70">
        <f>IF(T8="","",IF(T8&gt;V8,1,0))</f>
        <v>0</v>
      </c>
      <c r="AH8" s="70">
        <f>IF(T8="","",IF(T8&lt;V8,1,0))</f>
        <v>1</v>
      </c>
    </row>
    <row r="9" spans="2:34" ht="15" customHeight="1">
      <c r="B9" s="86"/>
      <c r="C9" s="113"/>
      <c r="D9" s="110">
        <f>M6</f>
        <v>0</v>
      </c>
      <c r="E9" s="19">
        <f>IF(L6="","",L6)</f>
        <v>0</v>
      </c>
      <c r="F9" s="16" t="s">
        <v>109</v>
      </c>
      <c r="G9" s="19">
        <f>IF(J6="","",J6)</f>
        <v>21</v>
      </c>
      <c r="H9" s="99">
        <f>I6</f>
        <v>2</v>
      </c>
      <c r="I9" s="80"/>
      <c r="J9" s="81"/>
      <c r="K9" s="81"/>
      <c r="L9" s="81"/>
      <c r="M9" s="82"/>
      <c r="N9" s="77">
        <f>IF(O8="","",SUM(AE8:AE10))</f>
        <v>0</v>
      </c>
      <c r="O9" s="13">
        <v>10</v>
      </c>
      <c r="P9" s="16" t="s">
        <v>109</v>
      </c>
      <c r="Q9" s="13">
        <v>21</v>
      </c>
      <c r="R9" s="99">
        <f>IF(O8="","",SUM(AF8:AF10))</f>
        <v>2</v>
      </c>
      <c r="S9" s="77">
        <f>IF(T8="","",SUM(AG8:AG10))</f>
        <v>0</v>
      </c>
      <c r="T9" s="13">
        <v>3</v>
      </c>
      <c r="U9" s="16" t="s">
        <v>109</v>
      </c>
      <c r="V9" s="13">
        <v>21</v>
      </c>
      <c r="W9" s="99">
        <f>IF(T8="","",SUM(AH8:AH10))</f>
        <v>2</v>
      </c>
      <c r="X9" s="113"/>
      <c r="Y9" s="116"/>
      <c r="Z9" s="119"/>
      <c r="AA9" s="113"/>
      <c r="AB9" s="119"/>
      <c r="AD9" s="75">
        <f>IF(X8="","",X8*1000+(D9+N9+S9)*100+((D9+N9+S9)-(H9+R9+W9))*10+((SUM(E8:E10)+SUM(O8:O10)+SUM(T8:T10))-(SUM(G8:G10)+SUM(Q8:Q10)+SUM(V8:V10))))</f>
        <v>-156</v>
      </c>
      <c r="AE9" s="70">
        <f>IF(O9="","",IF(O9&gt;Q9,1,0))</f>
        <v>0</v>
      </c>
      <c r="AF9" s="70">
        <f>IF(O9="","",IF(O9&lt;Q9,1,0))</f>
        <v>1</v>
      </c>
      <c r="AG9" s="70">
        <f>IF(T9="","",IF(T9&gt;V9,1,0))</f>
        <v>0</v>
      </c>
      <c r="AH9" s="70">
        <f>IF(T9="","",IF(T9&lt;V9,1,0))</f>
        <v>1</v>
      </c>
    </row>
    <row r="10" spans="2:34" ht="15" customHeight="1">
      <c r="B10" s="87"/>
      <c r="C10" s="114"/>
      <c r="D10" s="111"/>
      <c r="E10" s="21">
        <f>IF(L7="","",L7)</f>
      </c>
      <c r="F10" s="27" t="s">
        <v>109</v>
      </c>
      <c r="G10" s="21">
        <f>IF(J7="","",J7)</f>
      </c>
      <c r="H10" s="100"/>
      <c r="I10" s="83"/>
      <c r="J10" s="84"/>
      <c r="K10" s="84"/>
      <c r="L10" s="84"/>
      <c r="M10" s="76"/>
      <c r="N10" s="93"/>
      <c r="O10" s="36"/>
      <c r="P10" s="16" t="s">
        <v>109</v>
      </c>
      <c r="Q10" s="36"/>
      <c r="R10" s="100"/>
      <c r="S10" s="93"/>
      <c r="T10" s="36"/>
      <c r="U10" s="27" t="s">
        <v>109</v>
      </c>
      <c r="V10" s="36"/>
      <c r="W10" s="100"/>
      <c r="X10" s="114"/>
      <c r="Y10" s="117"/>
      <c r="Z10" s="120"/>
      <c r="AA10" s="114"/>
      <c r="AB10" s="120"/>
      <c r="AE10" s="70">
        <f>IF(O10="","",IF(O10&gt;Q10,1,0))</f>
      </c>
      <c r="AF10" s="70">
        <f>IF(O10="","",IF(O10&lt;Q10,1,0))</f>
      </c>
      <c r="AG10" s="70">
        <f>IF(T10="","",IF(T10&gt;V10,1,0))</f>
      </c>
      <c r="AH10" s="70">
        <f>IF(T10="","",IF(T10&lt;V10,1,0))</f>
      </c>
    </row>
    <row r="11" spans="2:32" ht="15" customHeight="1">
      <c r="B11" s="92" t="s">
        <v>115</v>
      </c>
      <c r="C11" s="168" t="s">
        <v>131</v>
      </c>
      <c r="D11" s="18" t="str">
        <f>IF(D12="","",IF(D12&gt;H12,"○","×"))</f>
        <v>×</v>
      </c>
      <c r="E11" s="15">
        <f>IF(Q5="","",Q5)</f>
        <v>21</v>
      </c>
      <c r="F11" s="16" t="s">
        <v>109</v>
      </c>
      <c r="G11" s="15">
        <f>IF(O5="","",O5)</f>
        <v>19</v>
      </c>
      <c r="H11" s="35"/>
      <c r="I11" s="18" t="str">
        <f>IF(I12="","",IF(I12&gt;M12,"○","×"))</f>
        <v>○</v>
      </c>
      <c r="J11" s="15">
        <f>IF(Q8="","",Q8)</f>
        <v>21</v>
      </c>
      <c r="K11" s="16" t="s">
        <v>128</v>
      </c>
      <c r="L11" s="15">
        <f>IF(O8="","",O8)</f>
        <v>4</v>
      </c>
      <c r="M11" s="35"/>
      <c r="N11" s="85"/>
      <c r="O11" s="78"/>
      <c r="P11" s="78"/>
      <c r="Q11" s="78"/>
      <c r="R11" s="79"/>
      <c r="S11" s="18" t="str">
        <f>IF(S12="","",IF(S12&gt;W12,"○","×"))</f>
        <v>×</v>
      </c>
      <c r="T11" s="34">
        <v>17</v>
      </c>
      <c r="U11" s="16" t="s">
        <v>112</v>
      </c>
      <c r="V11" s="34">
        <v>21</v>
      </c>
      <c r="W11" s="35"/>
      <c r="X11" s="112">
        <f>IF(D11="","",COUNTIF(D11:W13,"○"))</f>
        <v>1</v>
      </c>
      <c r="Y11" s="115" t="s">
        <v>14</v>
      </c>
      <c r="Z11" s="118">
        <f>IF(D11="","",COUNTIF(D11:W13,"×"))</f>
        <v>2</v>
      </c>
      <c r="AA11" s="112">
        <f>IF(AD12="","",RANK(AD12,AD5:AD16))</f>
        <v>3</v>
      </c>
      <c r="AB11" s="118"/>
      <c r="AE11" s="70">
        <f>IF(T11="","",IF(T11&gt;V11,1,0))</f>
        <v>0</v>
      </c>
      <c r="AF11" s="70">
        <f>IF(T11="","",IF(T11&lt;V11,1,0))</f>
        <v>1</v>
      </c>
    </row>
    <row r="12" spans="2:32" ht="15" customHeight="1">
      <c r="B12" s="86"/>
      <c r="C12" s="113"/>
      <c r="D12" s="110">
        <f>R6</f>
        <v>1</v>
      </c>
      <c r="E12" s="19">
        <f>IF(Q6="","",Q6)</f>
        <v>12</v>
      </c>
      <c r="F12" s="16" t="s">
        <v>109</v>
      </c>
      <c r="G12" s="19">
        <f>IF(O6="","",O6)</f>
        <v>21</v>
      </c>
      <c r="H12" s="99">
        <f>N6</f>
        <v>2</v>
      </c>
      <c r="I12" s="77">
        <f>R9</f>
        <v>2</v>
      </c>
      <c r="J12" s="19">
        <f>IF(Q9="","",Q9)</f>
        <v>21</v>
      </c>
      <c r="K12" s="16" t="s">
        <v>109</v>
      </c>
      <c r="L12" s="19">
        <f>IF(O9="","",O9)</f>
        <v>10</v>
      </c>
      <c r="M12" s="99">
        <f>N9</f>
        <v>0</v>
      </c>
      <c r="N12" s="80"/>
      <c r="O12" s="81"/>
      <c r="P12" s="81"/>
      <c r="Q12" s="81"/>
      <c r="R12" s="82"/>
      <c r="S12" s="77">
        <f>IF(T11="","",SUM(AE11:AE13))</f>
        <v>1</v>
      </c>
      <c r="T12" s="13">
        <v>27</v>
      </c>
      <c r="U12" s="16" t="s">
        <v>109</v>
      </c>
      <c r="V12" s="13">
        <v>25</v>
      </c>
      <c r="W12" s="99">
        <f>IF(T11="","",SUM(AF11:AF13))</f>
        <v>2</v>
      </c>
      <c r="X12" s="113"/>
      <c r="Y12" s="116"/>
      <c r="Z12" s="119"/>
      <c r="AA12" s="113"/>
      <c r="AB12" s="119"/>
      <c r="AD12" s="75">
        <f>IF(X11="","",X11*1000+(D12+I12+S12)*100+((D12+I12+S12)-(H12+M12+W12))*10+((SUM(E11:E13)+SUM(J11:J13)+SUM(T11:T13))-(SUM(G11:G13)+SUM(L11:L13)+SUM(V11:V13))))</f>
        <v>1399</v>
      </c>
      <c r="AE12" s="70">
        <f>IF(T12="","",IF(T12&gt;V12,1,0))</f>
        <v>1</v>
      </c>
      <c r="AF12" s="70">
        <f>IF(T12="","",IF(T12&lt;V12,1,0))</f>
        <v>0</v>
      </c>
    </row>
    <row r="13" spans="2:32" ht="15" customHeight="1">
      <c r="B13" s="87"/>
      <c r="C13" s="114"/>
      <c r="D13" s="111"/>
      <c r="E13" s="21">
        <f>IF(Q7="","",Q7)</f>
        <v>10</v>
      </c>
      <c r="F13" s="27" t="s">
        <v>109</v>
      </c>
      <c r="G13" s="21">
        <f>IF(O7="","",O7)</f>
        <v>21</v>
      </c>
      <c r="H13" s="100"/>
      <c r="I13" s="93"/>
      <c r="J13" s="21">
        <f>IF(Q10="","",Q10)</f>
      </c>
      <c r="K13" s="27" t="s">
        <v>109</v>
      </c>
      <c r="L13" s="21">
        <f>IF(O10="","",O10)</f>
      </c>
      <c r="M13" s="100"/>
      <c r="N13" s="83"/>
      <c r="O13" s="84"/>
      <c r="P13" s="84"/>
      <c r="Q13" s="84"/>
      <c r="R13" s="76"/>
      <c r="S13" s="93"/>
      <c r="T13" s="36">
        <v>12</v>
      </c>
      <c r="U13" s="16" t="s">
        <v>109</v>
      </c>
      <c r="V13" s="36">
        <v>21</v>
      </c>
      <c r="W13" s="100"/>
      <c r="X13" s="114"/>
      <c r="Y13" s="117"/>
      <c r="Z13" s="120"/>
      <c r="AA13" s="114"/>
      <c r="AB13" s="120"/>
      <c r="AE13" s="70">
        <f>IF(T13="","",IF(T13&gt;V13,1,0))</f>
        <v>0</v>
      </c>
      <c r="AF13" s="70">
        <f>IF(T13="","",IF(T13&lt;V13,1,0))</f>
        <v>1</v>
      </c>
    </row>
    <row r="14" spans="2:28" ht="15" customHeight="1">
      <c r="B14" s="92" t="s">
        <v>116</v>
      </c>
      <c r="C14" s="168" t="s">
        <v>132</v>
      </c>
      <c r="D14" s="18" t="str">
        <f>IF(D15="","",IF(D15&gt;H15,"○","×"))</f>
        <v>×</v>
      </c>
      <c r="E14" s="15">
        <f>IF(V5="","",V5)</f>
        <v>23</v>
      </c>
      <c r="F14" s="16" t="s">
        <v>109</v>
      </c>
      <c r="G14" s="15">
        <f>IF(T5="","",T5)</f>
        <v>21</v>
      </c>
      <c r="H14" s="35"/>
      <c r="I14" s="18" t="str">
        <f>IF(I15="","",IF(I15&gt;M15,"○","×"))</f>
        <v>○</v>
      </c>
      <c r="J14" s="34">
        <f>IF(V8="","",V8)</f>
        <v>21</v>
      </c>
      <c r="K14" s="16" t="s">
        <v>109</v>
      </c>
      <c r="L14" s="34">
        <f>IF(T8="","",T8)</f>
        <v>9</v>
      </c>
      <c r="M14" s="35"/>
      <c r="N14" s="18" t="str">
        <f>IF(N15="","",IF(N15&gt;R15,"○","×"))</f>
        <v>○</v>
      </c>
      <c r="O14" s="34">
        <f>IF(V11="","",V11)</f>
        <v>21</v>
      </c>
      <c r="P14" s="16" t="s">
        <v>109</v>
      </c>
      <c r="Q14" s="34">
        <f>IF(T11="","",T11)</f>
        <v>17</v>
      </c>
      <c r="R14" s="35"/>
      <c r="S14" s="85"/>
      <c r="T14" s="78"/>
      <c r="U14" s="78"/>
      <c r="V14" s="78"/>
      <c r="W14" s="79"/>
      <c r="X14" s="112">
        <f>IF(D14="","",COUNTIF(D14:R14,"○"))</f>
        <v>2</v>
      </c>
      <c r="Y14" s="115" t="s">
        <v>14</v>
      </c>
      <c r="Z14" s="118">
        <f>IF(D14="","",COUNTIF(D14:R14,"×"))</f>
        <v>1</v>
      </c>
      <c r="AA14" s="112">
        <f>IF(AD15="","",RANK(AD15,AD5:AD16))</f>
        <v>2</v>
      </c>
      <c r="AB14" s="118"/>
    </row>
    <row r="15" spans="2:30" ht="15" customHeight="1">
      <c r="B15" s="86"/>
      <c r="C15" s="113"/>
      <c r="D15" s="110">
        <f>W6</f>
        <v>1</v>
      </c>
      <c r="E15" s="19">
        <f>IF(V6="","",V6)</f>
        <v>17</v>
      </c>
      <c r="F15" s="16" t="s">
        <v>109</v>
      </c>
      <c r="G15" s="19">
        <f>IF(T6="","",T6)</f>
        <v>21</v>
      </c>
      <c r="H15" s="99">
        <f>S6</f>
        <v>2</v>
      </c>
      <c r="I15" s="77">
        <f>W9</f>
        <v>2</v>
      </c>
      <c r="J15" s="13">
        <f>IF(V9="","",V9)</f>
        <v>21</v>
      </c>
      <c r="K15" s="16" t="s">
        <v>109</v>
      </c>
      <c r="L15" s="13">
        <f>IF(T9="","",T9)</f>
        <v>3</v>
      </c>
      <c r="M15" s="99">
        <f>S9</f>
        <v>0</v>
      </c>
      <c r="N15" s="77">
        <f>W12</f>
        <v>2</v>
      </c>
      <c r="O15" s="13">
        <f>IF(V12="","",V12)</f>
        <v>25</v>
      </c>
      <c r="P15" s="16" t="s">
        <v>109</v>
      </c>
      <c r="Q15" s="13">
        <f>IF(T12="","",T12)</f>
        <v>27</v>
      </c>
      <c r="R15" s="99">
        <f>S12</f>
        <v>1</v>
      </c>
      <c r="S15" s="80"/>
      <c r="T15" s="81"/>
      <c r="U15" s="81"/>
      <c r="V15" s="81"/>
      <c r="W15" s="82"/>
      <c r="X15" s="113"/>
      <c r="Y15" s="116"/>
      <c r="Z15" s="119"/>
      <c r="AA15" s="113"/>
      <c r="AB15" s="119"/>
      <c r="AD15" s="75">
        <f>IF(X14="","",X14*1000+(D15+I15+N15)*100+((D15+I15+N15)-(H15+M15+R15))*10+((SUM(E14:E16)+SUM(J14:J16)+SUM(O14:O16))-(SUM(G14:G16)+SUM(L14:L16)+SUM(Q14:Q16))))</f>
        <v>2554</v>
      </c>
    </row>
    <row r="16" spans="2:28" ht="15" customHeight="1">
      <c r="B16" s="87"/>
      <c r="C16" s="114"/>
      <c r="D16" s="111"/>
      <c r="E16" s="21">
        <f>IF(V7="","",V7)</f>
        <v>16</v>
      </c>
      <c r="F16" s="27" t="s">
        <v>109</v>
      </c>
      <c r="G16" s="21">
        <f>IF(T7="","",T7)</f>
        <v>21</v>
      </c>
      <c r="H16" s="100"/>
      <c r="I16" s="93"/>
      <c r="J16" s="36">
        <f>IF(V10="","",V10)</f>
      </c>
      <c r="K16" s="27" t="s">
        <v>109</v>
      </c>
      <c r="L16" s="36">
        <f>IF(T10="","",T10)</f>
      </c>
      <c r="M16" s="100"/>
      <c r="N16" s="93"/>
      <c r="O16" s="36">
        <f>IF(V13="","",V13)</f>
        <v>21</v>
      </c>
      <c r="P16" s="27" t="s">
        <v>109</v>
      </c>
      <c r="Q16" s="36">
        <f>IF(T13="","",T13)</f>
        <v>12</v>
      </c>
      <c r="R16" s="100"/>
      <c r="S16" s="83"/>
      <c r="T16" s="84"/>
      <c r="U16" s="84"/>
      <c r="V16" s="84"/>
      <c r="W16" s="76"/>
      <c r="X16" s="114"/>
      <c r="Y16" s="117"/>
      <c r="Z16" s="120"/>
      <c r="AA16" s="114"/>
      <c r="AB16" s="120"/>
    </row>
    <row r="17" ht="13.5">
      <c r="P17" s="37"/>
    </row>
    <row r="19" spans="3:36" s="6" customFormat="1" ht="21">
      <c r="C19" s="91" t="s">
        <v>79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"/>
      <c r="U19" s="8"/>
      <c r="V19" s="8"/>
      <c r="W19" s="8"/>
      <c r="X19" s="8"/>
      <c r="Y19" s="8"/>
      <c r="AD19" s="74"/>
      <c r="AE19" s="69"/>
      <c r="AF19" s="69"/>
      <c r="AG19" s="69"/>
      <c r="AH19" s="69"/>
      <c r="AI19" s="69"/>
      <c r="AJ19" s="69"/>
    </row>
    <row r="21" ht="13.5"/>
    <row r="22" ht="13.5"/>
    <row r="23" ht="13.5"/>
    <row r="24" ht="13.5"/>
    <row r="25" ht="13.5"/>
    <row r="26" spans="2:22" ht="13.5" customHeight="1" thickBot="1">
      <c r="B26" s="144" t="s">
        <v>80</v>
      </c>
      <c r="C26" s="158" t="s">
        <v>141</v>
      </c>
      <c r="D26" s="60"/>
      <c r="E26" s="60"/>
      <c r="F26" s="60"/>
      <c r="G26" s="60"/>
      <c r="H26" s="62"/>
      <c r="I26" s="32"/>
      <c r="J26" s="32"/>
      <c r="K26" s="32"/>
      <c r="L26" s="32"/>
      <c r="M26" s="32"/>
      <c r="N26" s="170" t="s">
        <v>81</v>
      </c>
      <c r="O26" s="170"/>
      <c r="P26" s="170"/>
      <c r="Q26" s="170"/>
      <c r="R26" s="171" t="s">
        <v>82</v>
      </c>
      <c r="S26" s="171"/>
      <c r="T26" s="171"/>
      <c r="U26" s="171"/>
      <c r="V26" s="31"/>
    </row>
    <row r="27" spans="2:22" ht="13.5">
      <c r="B27" s="144"/>
      <c r="C27" s="169"/>
      <c r="H27" s="148" t="s">
        <v>140</v>
      </c>
      <c r="I27" s="149"/>
      <c r="N27" s="170"/>
      <c r="O27" s="170"/>
      <c r="P27" s="170"/>
      <c r="Q27" s="170"/>
      <c r="R27" s="171"/>
      <c r="S27" s="171"/>
      <c r="T27" s="171"/>
      <c r="U27" s="171"/>
      <c r="V27" s="31"/>
    </row>
    <row r="28" spans="8:9" ht="13.5">
      <c r="H28" s="150"/>
      <c r="I28" s="150"/>
    </row>
    <row r="29" spans="8:9" ht="13.5">
      <c r="H29" s="150"/>
      <c r="I29" s="150"/>
    </row>
    <row r="32" spans="3:36" s="44" customFormat="1" ht="21">
      <c r="C32" s="121" t="s">
        <v>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45"/>
      <c r="U32" s="45"/>
      <c r="V32" s="45"/>
      <c r="W32" s="45"/>
      <c r="X32" s="45"/>
      <c r="Y32" s="45"/>
      <c r="AD32" s="74"/>
      <c r="AE32" s="69"/>
      <c r="AF32" s="69"/>
      <c r="AG32" s="69"/>
      <c r="AH32" s="69"/>
      <c r="AI32" s="69"/>
      <c r="AJ32" s="69"/>
    </row>
    <row r="34" spans="2:28" ht="15" customHeight="1">
      <c r="B34" s="9" t="s">
        <v>83</v>
      </c>
      <c r="C34" s="10"/>
      <c r="D34" s="96" t="s">
        <v>84</v>
      </c>
      <c r="E34" s="97"/>
      <c r="F34" s="97"/>
      <c r="G34" s="97"/>
      <c r="H34" s="98"/>
      <c r="I34" s="96" t="s">
        <v>85</v>
      </c>
      <c r="J34" s="97"/>
      <c r="K34" s="97"/>
      <c r="L34" s="97"/>
      <c r="M34" s="98"/>
      <c r="N34" s="96" t="s">
        <v>86</v>
      </c>
      <c r="O34" s="97"/>
      <c r="P34" s="97"/>
      <c r="Q34" s="97"/>
      <c r="R34" s="98"/>
      <c r="S34" s="96" t="s">
        <v>87</v>
      </c>
      <c r="T34" s="97"/>
      <c r="U34" s="97"/>
      <c r="V34" s="97"/>
      <c r="W34" s="98"/>
      <c r="X34" s="96" t="s">
        <v>17</v>
      </c>
      <c r="Y34" s="97"/>
      <c r="Z34" s="98"/>
      <c r="AA34" s="96" t="s">
        <v>18</v>
      </c>
      <c r="AB34" s="98"/>
    </row>
    <row r="35" spans="2:36" ht="15" customHeight="1">
      <c r="B35" s="92" t="s">
        <v>88</v>
      </c>
      <c r="C35" s="168" t="s">
        <v>89</v>
      </c>
      <c r="D35" s="85"/>
      <c r="E35" s="78"/>
      <c r="F35" s="78"/>
      <c r="G35" s="78"/>
      <c r="H35" s="79"/>
      <c r="I35" s="18" t="str">
        <f>IF(I36="","",IF(I36&gt;M36,"○","×"))</f>
        <v>○</v>
      </c>
      <c r="J35" s="34">
        <v>23</v>
      </c>
      <c r="K35" s="16" t="s">
        <v>76</v>
      </c>
      <c r="L35" s="34">
        <v>21</v>
      </c>
      <c r="M35" s="35"/>
      <c r="N35" s="18" t="str">
        <f>IF(N36="","",IF(N36&gt;R36,"○","×"))</f>
        <v>○</v>
      </c>
      <c r="O35" s="34">
        <v>21</v>
      </c>
      <c r="P35" s="16" t="s">
        <v>76</v>
      </c>
      <c r="Q35" s="34">
        <v>7</v>
      </c>
      <c r="R35" s="35"/>
      <c r="S35" s="18" t="str">
        <f>IF(S36="","",IF(S36&gt;W36,"○","×"))</f>
        <v>×</v>
      </c>
      <c r="T35" s="34">
        <v>10</v>
      </c>
      <c r="U35" s="16" t="s">
        <v>76</v>
      </c>
      <c r="V35" s="34">
        <v>21</v>
      </c>
      <c r="W35" s="35"/>
      <c r="X35" s="112">
        <f>IF(I35="","",COUNTIF(I35:W35,"○"))</f>
        <v>2</v>
      </c>
      <c r="Y35" s="115" t="s">
        <v>14</v>
      </c>
      <c r="Z35" s="118">
        <f>IF(I35="","",COUNTIF(I35:W35,"×"))</f>
        <v>1</v>
      </c>
      <c r="AA35" s="112">
        <f>IF(AD36="","",RANK(AD36,AD35:AD46))</f>
        <v>2</v>
      </c>
      <c r="AB35" s="118"/>
      <c r="AE35" s="70">
        <f>IF(J35="","",IF(J35&gt;L35,1,0))</f>
        <v>1</v>
      </c>
      <c r="AF35" s="70">
        <f>IF(J35="","",IF(J35&lt;L35,1,0))</f>
        <v>0</v>
      </c>
      <c r="AG35" s="70">
        <f>IF(O35="","",IF(O35&gt;Q35,1,0))</f>
        <v>1</v>
      </c>
      <c r="AH35" s="70">
        <f>IF(O35="","",IF(O35&lt;Q35,1,0))</f>
        <v>0</v>
      </c>
      <c r="AI35" s="70">
        <f>IF(T35="","",IF(T35&gt;V35,1,0))</f>
        <v>0</v>
      </c>
      <c r="AJ35" s="70">
        <f>IF(T35="","",IF(T35&lt;V35,1,0))</f>
        <v>1</v>
      </c>
    </row>
    <row r="36" spans="2:36" ht="15" customHeight="1">
      <c r="B36" s="86"/>
      <c r="C36" s="113"/>
      <c r="D36" s="80"/>
      <c r="E36" s="81"/>
      <c r="F36" s="81"/>
      <c r="G36" s="81"/>
      <c r="H36" s="82"/>
      <c r="I36" s="77">
        <f>IF(J35="","",SUM(AE35:AE37))</f>
        <v>2</v>
      </c>
      <c r="J36" s="13">
        <v>21</v>
      </c>
      <c r="K36" s="16" t="s">
        <v>76</v>
      </c>
      <c r="L36" s="13">
        <v>13</v>
      </c>
      <c r="M36" s="99">
        <f>IF(J35="","",SUM(AF35:AF37))</f>
        <v>0</v>
      </c>
      <c r="N36" s="77">
        <f>IF(O35="","",SUM(AG35:AG37))</f>
        <v>2</v>
      </c>
      <c r="O36" s="13">
        <v>21</v>
      </c>
      <c r="P36" s="16" t="s">
        <v>76</v>
      </c>
      <c r="Q36" s="13">
        <v>7</v>
      </c>
      <c r="R36" s="99">
        <f>IF(O35="","",SUM(AH35:AH37))</f>
        <v>0</v>
      </c>
      <c r="S36" s="77">
        <f>IF(T35="","",SUM(AI35:AI37))</f>
        <v>0</v>
      </c>
      <c r="T36" s="13">
        <v>18</v>
      </c>
      <c r="U36" s="16" t="s">
        <v>76</v>
      </c>
      <c r="V36" s="13">
        <v>21</v>
      </c>
      <c r="W36" s="99">
        <f>IF(T35="","",SUM(AJ35:AJ37))</f>
        <v>2</v>
      </c>
      <c r="X36" s="113"/>
      <c r="Y36" s="116"/>
      <c r="Z36" s="119"/>
      <c r="AA36" s="113"/>
      <c r="AB36" s="119"/>
      <c r="AD36" s="75">
        <f>IF(X35="","",X35*1000+(S36+I36+N36)*100+((S36+I36+N36)-(W36+M36+R36))*10+((SUM(T35:T37)+SUM(J35:J37)+SUM(O35:O37))-(SUM(V35:V37)+SUM(L35:L37)+SUM(Q35:Q37))))</f>
        <v>2444</v>
      </c>
      <c r="AE36" s="70">
        <f>IF(J36="","",IF(J36&gt;L36,1,0))</f>
        <v>1</v>
      </c>
      <c r="AF36" s="70">
        <f>IF(J36="","",IF(J36&lt;L36,1,0))</f>
        <v>0</v>
      </c>
      <c r="AG36" s="70">
        <f>IF(O36="","",IF(O36&gt;Q36,1,0))</f>
        <v>1</v>
      </c>
      <c r="AH36" s="70">
        <f>IF(O36="","",IF(O36&lt;Q36,1,0))</f>
        <v>0</v>
      </c>
      <c r="AI36" s="70">
        <f>IF(T36="","",IF(T36&gt;V36,1,0))</f>
        <v>0</v>
      </c>
      <c r="AJ36" s="70">
        <f>IF(T36="","",IF(T36&lt;V36,1,0))</f>
        <v>1</v>
      </c>
    </row>
    <row r="37" spans="2:36" ht="15" customHeight="1">
      <c r="B37" s="87"/>
      <c r="C37" s="114"/>
      <c r="D37" s="83"/>
      <c r="E37" s="84"/>
      <c r="F37" s="84"/>
      <c r="G37" s="84"/>
      <c r="H37" s="76"/>
      <c r="I37" s="93"/>
      <c r="J37" s="36"/>
      <c r="K37" s="16" t="s">
        <v>76</v>
      </c>
      <c r="L37" s="36"/>
      <c r="M37" s="100"/>
      <c r="N37" s="93"/>
      <c r="O37" s="36"/>
      <c r="P37" s="27" t="s">
        <v>76</v>
      </c>
      <c r="Q37" s="36"/>
      <c r="R37" s="100"/>
      <c r="S37" s="93"/>
      <c r="T37" s="36"/>
      <c r="U37" s="16" t="s">
        <v>76</v>
      </c>
      <c r="V37" s="36"/>
      <c r="W37" s="100"/>
      <c r="X37" s="114"/>
      <c r="Y37" s="117"/>
      <c r="Z37" s="120"/>
      <c r="AA37" s="114"/>
      <c r="AB37" s="120"/>
      <c r="AE37" s="70">
        <f>IF(J37="","",IF(J37&gt;L37,1,0))</f>
      </c>
      <c r="AF37" s="70">
        <f>IF(J37="","",IF(J37&lt;L37,1,0))</f>
      </c>
      <c r="AG37" s="70">
        <f>IF(O37="","",IF(O37&gt;Q37,1,0))</f>
      </c>
      <c r="AH37" s="70">
        <f>IF(O37="","",IF(O37&lt;Q37,1,0))</f>
      </c>
      <c r="AI37" s="70">
        <f>IF(T37="","",IF(T37&gt;V37,1,0))</f>
      </c>
      <c r="AJ37" s="70">
        <f>IF(T37="","",IF(T37&lt;V37,1,0))</f>
      </c>
    </row>
    <row r="38" spans="2:34" ht="15" customHeight="1">
      <c r="B38" s="92" t="s">
        <v>78</v>
      </c>
      <c r="C38" s="168" t="s">
        <v>90</v>
      </c>
      <c r="D38" s="38" t="str">
        <f>IF(D39="","",IF(D39&gt;H39,"○","×"))</f>
        <v>×</v>
      </c>
      <c r="E38" s="19">
        <f>IF(L35="","",L35)</f>
        <v>21</v>
      </c>
      <c r="F38" s="16" t="s">
        <v>76</v>
      </c>
      <c r="G38" s="19">
        <f>IF(J35="","",J35)</f>
        <v>23</v>
      </c>
      <c r="H38" s="39"/>
      <c r="I38" s="101"/>
      <c r="J38" s="102"/>
      <c r="K38" s="102"/>
      <c r="L38" s="102"/>
      <c r="M38" s="103"/>
      <c r="N38" s="38" t="str">
        <f>IF(N39="","",IF(N39&gt;R39,"○","×"))</f>
        <v>○</v>
      </c>
      <c r="O38" s="13">
        <v>21</v>
      </c>
      <c r="P38" s="16" t="s">
        <v>76</v>
      </c>
      <c r="Q38" s="13">
        <v>11</v>
      </c>
      <c r="R38" s="39"/>
      <c r="S38" s="38" t="str">
        <f>IF(S39="","",IF(S39&gt;W39,"○","×"))</f>
        <v>×</v>
      </c>
      <c r="T38" s="13">
        <v>10</v>
      </c>
      <c r="U38" s="24" t="s">
        <v>76</v>
      </c>
      <c r="V38" s="13">
        <v>21</v>
      </c>
      <c r="W38" s="39"/>
      <c r="X38" s="112">
        <f>IF(D38="","",COUNTIF(D38:W40,"○"))</f>
        <v>1</v>
      </c>
      <c r="Y38" s="115" t="s">
        <v>14</v>
      </c>
      <c r="Z38" s="118">
        <f>IF(D38="","",COUNTIF(D38:W40,"×"))</f>
        <v>2</v>
      </c>
      <c r="AA38" s="112">
        <f>IF(AD39="","",RANK(AD39,AD35:AD46))</f>
        <v>3</v>
      </c>
      <c r="AB38" s="118"/>
      <c r="AE38" s="70">
        <f>IF(O38="","",IF(O38&gt;Q38,1,0))</f>
        <v>1</v>
      </c>
      <c r="AF38" s="70">
        <f>IF(O38="","",IF(O38&lt;Q38,1,0))</f>
        <v>0</v>
      </c>
      <c r="AG38" s="70">
        <f>IF(T38="","",IF(T38&gt;V38,1,0))</f>
        <v>0</v>
      </c>
      <c r="AH38" s="70">
        <f>IF(T38="","",IF(T38&lt;V38,1,0))</f>
        <v>1</v>
      </c>
    </row>
    <row r="39" spans="2:34" ht="15" customHeight="1">
      <c r="B39" s="86"/>
      <c r="C39" s="113"/>
      <c r="D39" s="110">
        <f>M36</f>
        <v>0</v>
      </c>
      <c r="E39" s="19">
        <f>IF(L36="","",L36)</f>
        <v>13</v>
      </c>
      <c r="F39" s="16" t="s">
        <v>76</v>
      </c>
      <c r="G39" s="19">
        <f>IF(J36="","",J36)</f>
        <v>21</v>
      </c>
      <c r="H39" s="99">
        <f>I36</f>
        <v>2</v>
      </c>
      <c r="I39" s="104"/>
      <c r="J39" s="105"/>
      <c r="K39" s="105"/>
      <c r="L39" s="105"/>
      <c r="M39" s="106"/>
      <c r="N39" s="77">
        <f>IF(O38="","",SUM(AE38:AE40))</f>
        <v>2</v>
      </c>
      <c r="O39" s="13">
        <v>21</v>
      </c>
      <c r="P39" s="16" t="s">
        <v>76</v>
      </c>
      <c r="Q39" s="13">
        <v>9</v>
      </c>
      <c r="R39" s="99">
        <f>IF(O38="","",SUM(AF38:AF40))</f>
        <v>0</v>
      </c>
      <c r="S39" s="77">
        <f>IF(T38="","",SUM(AG38:AG40))</f>
        <v>0</v>
      </c>
      <c r="T39" s="13">
        <v>5</v>
      </c>
      <c r="U39" s="16" t="s">
        <v>76</v>
      </c>
      <c r="V39" s="13">
        <v>21</v>
      </c>
      <c r="W39" s="99">
        <f>IF(T38="","",SUM(AH38:AH40))</f>
        <v>2</v>
      </c>
      <c r="X39" s="113"/>
      <c r="Y39" s="116"/>
      <c r="Z39" s="119"/>
      <c r="AA39" s="113"/>
      <c r="AB39" s="119"/>
      <c r="AD39" s="75">
        <f>IF(X38="","",X38*1000+(D39+S39+N39)*100+((D39+S39+N39)-(H39+W39+R39))*10+((SUM(E38:E40)+SUM(T38:T40)+SUM(O38:O40))-(SUM(G38:G40)+SUM(V38:V40)+SUM(Q38:Q40))))</f>
        <v>1165</v>
      </c>
      <c r="AE39" s="70">
        <f>IF(O39="","",IF(O39&gt;Q39,1,0))</f>
        <v>1</v>
      </c>
      <c r="AF39" s="70">
        <f>IF(O39="","",IF(O39&lt;Q39,1,0))</f>
        <v>0</v>
      </c>
      <c r="AG39" s="70">
        <f>IF(T39="","",IF(T39&gt;V39,1,0))</f>
        <v>0</v>
      </c>
      <c r="AH39" s="70">
        <f>IF(T39="","",IF(T39&lt;V39,1,0))</f>
        <v>1</v>
      </c>
    </row>
    <row r="40" spans="2:34" ht="15" customHeight="1">
      <c r="B40" s="87"/>
      <c r="C40" s="114"/>
      <c r="D40" s="111"/>
      <c r="E40" s="19">
        <f>IF(L37="","",L37)</f>
      </c>
      <c r="F40" s="16" t="s">
        <v>76</v>
      </c>
      <c r="G40" s="19">
        <f>IF(J37="","",J37)</f>
      </c>
      <c r="H40" s="100"/>
      <c r="I40" s="107"/>
      <c r="J40" s="108"/>
      <c r="K40" s="108"/>
      <c r="L40" s="108"/>
      <c r="M40" s="109"/>
      <c r="N40" s="93"/>
      <c r="O40" s="36"/>
      <c r="P40" s="16" t="s">
        <v>76</v>
      </c>
      <c r="Q40" s="36"/>
      <c r="R40" s="100"/>
      <c r="S40" s="93"/>
      <c r="T40" s="36"/>
      <c r="U40" s="16" t="s">
        <v>76</v>
      </c>
      <c r="V40" s="36"/>
      <c r="W40" s="100"/>
      <c r="X40" s="114"/>
      <c r="Y40" s="117"/>
      <c r="Z40" s="120"/>
      <c r="AA40" s="114"/>
      <c r="AB40" s="120"/>
      <c r="AE40" s="70">
        <f>IF(O40="","",IF(O40&gt;Q40,1,0))</f>
      </c>
      <c r="AF40" s="70">
        <f>IF(O40="","",IF(O40&lt;Q40,1,0))</f>
      </c>
      <c r="AG40" s="70">
        <f>IF(T40="","",IF(T40&gt;V40,1,0))</f>
      </c>
      <c r="AH40" s="70">
        <f>IF(T40="","",IF(T40&lt;V40,1,0))</f>
      </c>
    </row>
    <row r="41" spans="2:32" ht="15" customHeight="1">
      <c r="B41" s="92" t="s">
        <v>75</v>
      </c>
      <c r="C41" s="168" t="s">
        <v>91</v>
      </c>
      <c r="D41" s="38" t="str">
        <f>IF(D42="","",IF(D42&gt;H42,"○","×"))</f>
        <v>×</v>
      </c>
      <c r="E41" s="15">
        <f>IF(Q35="","",Q35)</f>
        <v>7</v>
      </c>
      <c r="F41" s="24" t="s">
        <v>76</v>
      </c>
      <c r="G41" s="15">
        <f>IF(O35="","",O35)</f>
        <v>21</v>
      </c>
      <c r="H41" s="39"/>
      <c r="I41" s="38" t="str">
        <f>IF(I42="","",IF(I42&gt;M42,"○","×"))</f>
        <v>×</v>
      </c>
      <c r="J41" s="13">
        <f>IF(Q38="","",Q38)</f>
        <v>11</v>
      </c>
      <c r="K41" s="16" t="s">
        <v>76</v>
      </c>
      <c r="L41" s="13">
        <f>IF(O38="","",O38)</f>
        <v>21</v>
      </c>
      <c r="M41" s="39"/>
      <c r="N41" s="101"/>
      <c r="O41" s="102"/>
      <c r="P41" s="102"/>
      <c r="Q41" s="102"/>
      <c r="R41" s="103"/>
      <c r="S41" s="38" t="str">
        <f>IF(S42="","",IF(S42&gt;W42,"○","×"))</f>
        <v>×</v>
      </c>
      <c r="T41" s="13">
        <v>6</v>
      </c>
      <c r="U41" s="24" t="s">
        <v>76</v>
      </c>
      <c r="V41" s="13">
        <v>21</v>
      </c>
      <c r="W41" s="39"/>
      <c r="X41" s="112">
        <f>IF(D41="","",COUNTIF(D41:W43,"○"))</f>
        <v>0</v>
      </c>
      <c r="Y41" s="115" t="s">
        <v>14</v>
      </c>
      <c r="Z41" s="118">
        <f>IF(D41="","",COUNTIF(D41:W43,"×"))</f>
        <v>3</v>
      </c>
      <c r="AA41" s="112">
        <f>IF(AD42="","",RANK(AD42,AD35:AD46))</f>
        <v>4</v>
      </c>
      <c r="AB41" s="118"/>
      <c r="AE41" s="70">
        <f>IF(T41="","",IF(T41&gt;V41,1,0))</f>
        <v>0</v>
      </c>
      <c r="AF41" s="70">
        <f>IF(T41="","",IF(T41&lt;V41,1,0))</f>
        <v>1</v>
      </c>
    </row>
    <row r="42" spans="2:32" ht="15" customHeight="1">
      <c r="B42" s="86"/>
      <c r="C42" s="113"/>
      <c r="D42" s="110">
        <f>R36</f>
        <v>0</v>
      </c>
      <c r="E42" s="19">
        <f>IF(Q36="","",Q36)</f>
        <v>7</v>
      </c>
      <c r="F42" s="16" t="s">
        <v>76</v>
      </c>
      <c r="G42" s="19">
        <f>IF(O36="","",O36)</f>
        <v>21</v>
      </c>
      <c r="H42" s="99">
        <f>N36</f>
        <v>2</v>
      </c>
      <c r="I42" s="77">
        <f>R39</f>
        <v>0</v>
      </c>
      <c r="J42" s="13">
        <f>IF(Q39="","",Q39)</f>
        <v>9</v>
      </c>
      <c r="K42" s="16" t="s">
        <v>76</v>
      </c>
      <c r="L42" s="13">
        <f>IF(O39="","",O39)</f>
        <v>21</v>
      </c>
      <c r="M42" s="99">
        <f>N39</f>
        <v>2</v>
      </c>
      <c r="N42" s="104"/>
      <c r="O42" s="105"/>
      <c r="P42" s="105"/>
      <c r="Q42" s="105"/>
      <c r="R42" s="106"/>
      <c r="S42" s="77">
        <f>IF(T41="","",SUM(AE41:AE43))</f>
        <v>0</v>
      </c>
      <c r="T42" s="13">
        <v>8</v>
      </c>
      <c r="U42" s="16" t="s">
        <v>76</v>
      </c>
      <c r="V42" s="13">
        <v>21</v>
      </c>
      <c r="W42" s="99">
        <f>IF(T41="","",SUM(AF41:AF43))</f>
        <v>2</v>
      </c>
      <c r="X42" s="113"/>
      <c r="Y42" s="116"/>
      <c r="Z42" s="119"/>
      <c r="AA42" s="113"/>
      <c r="AB42" s="119"/>
      <c r="AD42" s="75">
        <f>IF(X41="","",X41*1000+(D42+I42+S42)*100+((D42+I42+S42)-(H42+M42+W42))*10+((SUM(E41:E43)+SUM(J41:J43)+SUM(T41:T43))-(SUM(G41:G43)+SUM(L41:L43)+SUM(V41:V43))))</f>
        <v>-138</v>
      </c>
      <c r="AE42" s="70">
        <f>IF(T42="","",IF(T42&gt;V42,1,0))</f>
        <v>0</v>
      </c>
      <c r="AF42" s="70">
        <f>IF(T42="","",IF(T42&lt;V42,1,0))</f>
        <v>1</v>
      </c>
    </row>
    <row r="43" spans="2:32" ht="15" customHeight="1">
      <c r="B43" s="87"/>
      <c r="C43" s="114"/>
      <c r="D43" s="111"/>
      <c r="E43" s="21">
        <f>IF(Q37="","",Q37)</f>
      </c>
      <c r="F43" s="16" t="s">
        <v>76</v>
      </c>
      <c r="G43" s="19">
        <f>IF(O37="","",O37)</f>
      </c>
      <c r="H43" s="100"/>
      <c r="I43" s="93"/>
      <c r="J43" s="36">
        <f>IF(Q40="","",Q40)</f>
      </c>
      <c r="K43" s="16" t="s">
        <v>76</v>
      </c>
      <c r="L43" s="36">
        <f>IF(O40="","",O40)</f>
      </c>
      <c r="M43" s="100"/>
      <c r="N43" s="107"/>
      <c r="O43" s="108"/>
      <c r="P43" s="108"/>
      <c r="Q43" s="108"/>
      <c r="R43" s="109"/>
      <c r="S43" s="93"/>
      <c r="T43" s="36"/>
      <c r="U43" s="27" t="s">
        <v>76</v>
      </c>
      <c r="V43" s="36"/>
      <c r="W43" s="100"/>
      <c r="X43" s="114"/>
      <c r="Y43" s="117"/>
      <c r="Z43" s="120"/>
      <c r="AA43" s="114"/>
      <c r="AB43" s="120"/>
      <c r="AE43" s="70">
        <f>IF(T43="","",IF(T43&gt;V43,1,0))</f>
      </c>
      <c r="AF43" s="70">
        <f>IF(T43="","",IF(T43&lt;V43,1,0))</f>
      </c>
    </row>
    <row r="44" spans="2:28" ht="15" customHeight="1">
      <c r="B44" s="92" t="s">
        <v>77</v>
      </c>
      <c r="C44" s="172" t="s">
        <v>139</v>
      </c>
      <c r="D44" s="38" t="str">
        <f>IF(D45="","",IF(D45&gt;H45,"○","×"))</f>
        <v>○</v>
      </c>
      <c r="E44" s="19">
        <f>IF(V35="","",V35)</f>
        <v>21</v>
      </c>
      <c r="F44" s="24" t="s">
        <v>76</v>
      </c>
      <c r="G44" s="15">
        <f>IF(T35="","",T35)</f>
        <v>10</v>
      </c>
      <c r="H44" s="39"/>
      <c r="I44" s="38" t="str">
        <f>IF(I45="","",IF(I45&gt;M45,"○","×"))</f>
        <v>○</v>
      </c>
      <c r="J44" s="13">
        <f>IF(V38="","",V38)</f>
        <v>21</v>
      </c>
      <c r="K44" s="24" t="s">
        <v>76</v>
      </c>
      <c r="L44" s="13">
        <f>IF(T38="","",T38)</f>
        <v>10</v>
      </c>
      <c r="M44" s="39"/>
      <c r="N44" s="38" t="str">
        <f>IF(N45="","",IF(N45&gt;R45,"○","×"))</f>
        <v>○</v>
      </c>
      <c r="O44" s="13">
        <f>IF(V41="","",V41)</f>
        <v>21</v>
      </c>
      <c r="P44" s="16" t="s">
        <v>76</v>
      </c>
      <c r="Q44" s="13">
        <f>IF(T41="","",T41)</f>
        <v>6</v>
      </c>
      <c r="R44" s="39"/>
      <c r="S44" s="101"/>
      <c r="T44" s="102"/>
      <c r="U44" s="102"/>
      <c r="V44" s="102"/>
      <c r="W44" s="103"/>
      <c r="X44" s="112">
        <f>IF(D44="","",COUNTIF(D44:R44,"○"))</f>
        <v>3</v>
      </c>
      <c r="Y44" s="115" t="s">
        <v>14</v>
      </c>
      <c r="Z44" s="118">
        <f>IF(D44="","",COUNTIF(D44:R44,"×"))</f>
        <v>0</v>
      </c>
      <c r="AA44" s="112">
        <f>IF(AD45="","",RANK(AD45,AD35:AD46))</f>
        <v>1</v>
      </c>
      <c r="AB44" s="118"/>
    </row>
    <row r="45" spans="2:30" ht="15" customHeight="1">
      <c r="B45" s="86"/>
      <c r="C45" s="113"/>
      <c r="D45" s="110">
        <f>W36</f>
        <v>2</v>
      </c>
      <c r="E45" s="19">
        <f>IF(V36="","",V36)</f>
        <v>21</v>
      </c>
      <c r="F45" s="16" t="s">
        <v>76</v>
      </c>
      <c r="G45" s="19">
        <f>IF(T36="","",T36)</f>
        <v>18</v>
      </c>
      <c r="H45" s="99">
        <f>S36</f>
        <v>0</v>
      </c>
      <c r="I45" s="77">
        <f>W39</f>
        <v>2</v>
      </c>
      <c r="J45" s="13">
        <f>IF(V39="","",V39)</f>
        <v>21</v>
      </c>
      <c r="K45" s="16" t="s">
        <v>76</v>
      </c>
      <c r="L45" s="13">
        <f>IF(T39="","",T39)</f>
        <v>5</v>
      </c>
      <c r="M45" s="99">
        <f>S39</f>
        <v>0</v>
      </c>
      <c r="N45" s="77">
        <f>W42</f>
        <v>2</v>
      </c>
      <c r="O45" s="13">
        <f>IF(V42="","",V42)</f>
        <v>21</v>
      </c>
      <c r="P45" s="16" t="s">
        <v>76</v>
      </c>
      <c r="Q45" s="13">
        <f>IF(T42="","",T42)</f>
        <v>8</v>
      </c>
      <c r="R45" s="99">
        <f>S42</f>
        <v>0</v>
      </c>
      <c r="S45" s="104"/>
      <c r="T45" s="105"/>
      <c r="U45" s="105"/>
      <c r="V45" s="105"/>
      <c r="W45" s="106"/>
      <c r="X45" s="113"/>
      <c r="Y45" s="116"/>
      <c r="Z45" s="119"/>
      <c r="AA45" s="113"/>
      <c r="AB45" s="119"/>
      <c r="AD45" s="75">
        <f>IF(X44="","",X44*1000+(D45+I45+N45)*100+((D45+I45+N45)-(H45+M45+R45))*10+((SUM(E44:E46)+SUM(J44:J46)+SUM(O44:O46))-(SUM(G44:G46)+SUM(L44:L46)+SUM(Q44:Q46))))</f>
        <v>3729</v>
      </c>
    </row>
    <row r="46" spans="2:36" s="29" customFormat="1" ht="15" customHeight="1">
      <c r="B46" s="87"/>
      <c r="C46" s="114"/>
      <c r="D46" s="111"/>
      <c r="E46" s="21">
        <f>IF(V37="","",V37)</f>
      </c>
      <c r="F46" s="27" t="s">
        <v>76</v>
      </c>
      <c r="G46" s="21">
        <f>IF(T37="","",T37)</f>
      </c>
      <c r="H46" s="100"/>
      <c r="I46" s="93"/>
      <c r="J46" s="36">
        <f>IF(V40="","",V40)</f>
      </c>
      <c r="K46" s="27" t="s">
        <v>76</v>
      </c>
      <c r="L46" s="13">
        <f>IF(T40="","",T40)</f>
      </c>
      <c r="M46" s="100"/>
      <c r="N46" s="93"/>
      <c r="O46" s="36">
        <f>IF(V43="","",V43)</f>
      </c>
      <c r="P46" s="27" t="s">
        <v>76</v>
      </c>
      <c r="Q46" s="36">
        <f>IF(T43="","",T43)</f>
      </c>
      <c r="R46" s="100"/>
      <c r="S46" s="107"/>
      <c r="T46" s="108"/>
      <c r="U46" s="108"/>
      <c r="V46" s="108"/>
      <c r="W46" s="109"/>
      <c r="X46" s="114"/>
      <c r="Y46" s="117"/>
      <c r="Z46" s="120"/>
      <c r="AA46" s="114"/>
      <c r="AB46" s="120"/>
      <c r="AC46"/>
      <c r="AD46" s="75"/>
      <c r="AE46" s="70"/>
      <c r="AF46" s="70"/>
      <c r="AG46" s="70"/>
      <c r="AH46" s="70"/>
      <c r="AI46" s="70"/>
      <c r="AJ46" s="70"/>
    </row>
    <row r="47" spans="2:28" ht="14.25" thickBot="1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X47" s="46"/>
      <c r="Y47" s="46"/>
      <c r="Z47" s="46"/>
      <c r="AA47" s="46"/>
      <c r="AB47" s="46"/>
    </row>
    <row r="48" spans="1:28" ht="15" customHeight="1">
      <c r="A48" s="47"/>
      <c r="B48" s="48" t="s">
        <v>92</v>
      </c>
      <c r="C48" s="49"/>
      <c r="D48" s="114" t="s">
        <v>93</v>
      </c>
      <c r="E48" s="117"/>
      <c r="F48" s="117"/>
      <c r="G48" s="117"/>
      <c r="H48" s="120"/>
      <c r="I48" s="114" t="s">
        <v>94</v>
      </c>
      <c r="J48" s="117"/>
      <c r="K48" s="117"/>
      <c r="L48" s="117"/>
      <c r="M48" s="120"/>
      <c r="N48" s="114" t="s">
        <v>95</v>
      </c>
      <c r="O48" s="117"/>
      <c r="P48" s="117"/>
      <c r="Q48" s="117"/>
      <c r="R48" s="117"/>
      <c r="S48" s="173" t="s">
        <v>96</v>
      </c>
      <c r="T48" s="97"/>
      <c r="U48" s="97"/>
      <c r="V48" s="97"/>
      <c r="W48" s="174"/>
      <c r="X48" s="117" t="s">
        <v>17</v>
      </c>
      <c r="Y48" s="117"/>
      <c r="Z48" s="120"/>
      <c r="AA48" s="114" t="s">
        <v>18</v>
      </c>
      <c r="AB48" s="175"/>
    </row>
    <row r="49" spans="1:36" ht="15" customHeight="1">
      <c r="A49" s="47"/>
      <c r="B49" s="176" t="s">
        <v>97</v>
      </c>
      <c r="C49" s="168" t="s">
        <v>98</v>
      </c>
      <c r="D49" s="85"/>
      <c r="E49" s="78"/>
      <c r="F49" s="78"/>
      <c r="G49" s="78"/>
      <c r="H49" s="79"/>
      <c r="I49" s="18" t="str">
        <f>IF(I50="","",IF(I50&gt;M50,"○","×"))</f>
        <v>○</v>
      </c>
      <c r="J49" s="34">
        <v>21</v>
      </c>
      <c r="K49" s="16" t="s">
        <v>76</v>
      </c>
      <c r="L49" s="34">
        <v>8</v>
      </c>
      <c r="M49" s="35"/>
      <c r="N49" s="18" t="str">
        <f>IF(N50="","",IF(N50&gt;R50,"○","×"))</f>
        <v>○</v>
      </c>
      <c r="O49" s="34">
        <v>21</v>
      </c>
      <c r="P49" s="16" t="s">
        <v>76</v>
      </c>
      <c r="Q49" s="34">
        <v>11</v>
      </c>
      <c r="R49" s="50"/>
      <c r="S49" s="51" t="str">
        <f>IF(S50="","",IF(S50&gt;W50,"○","×"))</f>
        <v>○</v>
      </c>
      <c r="T49" s="34">
        <v>21</v>
      </c>
      <c r="U49" s="16" t="s">
        <v>76</v>
      </c>
      <c r="V49" s="34">
        <v>7</v>
      </c>
      <c r="W49" s="50"/>
      <c r="X49" s="115">
        <f>IF(I49="","",COUNTIF(I49:W49,"○"))</f>
        <v>3</v>
      </c>
      <c r="Y49" s="115" t="s">
        <v>14</v>
      </c>
      <c r="Z49" s="118">
        <f>IF(I49="","",COUNTIF(I49:W49,"×"))</f>
        <v>0</v>
      </c>
      <c r="AA49" s="112">
        <f>IF(AD50="","",RANK(AD50,AD49:AD57))</f>
        <v>1</v>
      </c>
      <c r="AB49" s="179"/>
      <c r="AE49" s="70">
        <f>IF(J49="","",IF(J49&gt;L49,1,0))</f>
        <v>1</v>
      </c>
      <c r="AF49" s="70">
        <f>IF(J49="","",IF(J49&lt;L49,1,0))</f>
        <v>0</v>
      </c>
      <c r="AG49" s="70">
        <f>IF(O49="","",IF(O49&gt;Q49,1,0))</f>
        <v>1</v>
      </c>
      <c r="AH49" s="70">
        <f>IF(O49="","",IF(O49&lt;Q49,1,0))</f>
        <v>0</v>
      </c>
      <c r="AI49" s="70">
        <f>IF(T49="","",IF(T49&gt;V49,1,0))</f>
        <v>1</v>
      </c>
      <c r="AJ49" s="70">
        <f>IF(T49="","",IF(T49&lt;V49,1,0))</f>
        <v>0</v>
      </c>
    </row>
    <row r="50" spans="1:36" ht="15" customHeight="1">
      <c r="A50" s="47"/>
      <c r="B50" s="177"/>
      <c r="C50" s="113"/>
      <c r="D50" s="80"/>
      <c r="E50" s="81"/>
      <c r="F50" s="81"/>
      <c r="G50" s="81"/>
      <c r="H50" s="82"/>
      <c r="I50" s="77">
        <f>IF(J49="","",SUM(AE49:AE51))</f>
        <v>2</v>
      </c>
      <c r="J50" s="13">
        <v>21</v>
      </c>
      <c r="K50" s="16" t="s">
        <v>76</v>
      </c>
      <c r="L50" s="13">
        <v>11</v>
      </c>
      <c r="M50" s="99">
        <f>IF(J49="","",SUM(AF49:AF51))</f>
        <v>0</v>
      </c>
      <c r="N50" s="77">
        <f>IF(O49="","",SUM(AG49:AG51))</f>
        <v>2</v>
      </c>
      <c r="O50" s="13">
        <v>21</v>
      </c>
      <c r="P50" s="16" t="s">
        <v>76</v>
      </c>
      <c r="Q50" s="13">
        <v>8</v>
      </c>
      <c r="R50" s="181">
        <f>IF(O49="","",SUM(AH49:AH51))</f>
        <v>0</v>
      </c>
      <c r="S50" s="183">
        <f>IF(T49="","",SUM(AI49:AI51))</f>
        <v>2</v>
      </c>
      <c r="T50" s="13">
        <v>21</v>
      </c>
      <c r="U50" s="16" t="s">
        <v>76</v>
      </c>
      <c r="V50" s="13">
        <v>2</v>
      </c>
      <c r="W50" s="181">
        <f>IF(T49="","",SUM(AJ49:AJ51))</f>
        <v>0</v>
      </c>
      <c r="X50" s="116"/>
      <c r="Y50" s="116"/>
      <c r="Z50" s="119"/>
      <c r="AA50" s="113"/>
      <c r="AB50" s="180"/>
      <c r="AD50" s="75">
        <f>IF(X49="","",X49*1000+(S50+I50+N50)*100+((S50+I50+N50)-(W50+M50+R50))*10+((SUM(T49:T51)+SUM(J49:J51)+SUM(O49:O51))-(SUM(V49:V51)+SUM(L49:L51)+SUM(Q49:Q51))))</f>
        <v>3739</v>
      </c>
      <c r="AE50" s="70">
        <f>IF(J50="","",IF(J50&gt;L50,1,0))</f>
        <v>1</v>
      </c>
      <c r="AF50" s="70">
        <f>IF(J50="","",IF(J50&lt;L50,1,0))</f>
        <v>0</v>
      </c>
      <c r="AG50" s="70">
        <f>IF(O50="","",IF(O50&gt;Q50,1,0))</f>
        <v>1</v>
      </c>
      <c r="AH50" s="70">
        <f>IF(O50="","",IF(O50&lt;Q50,1,0))</f>
        <v>0</v>
      </c>
      <c r="AI50" s="70">
        <f>IF(T50="","",IF(T50&gt;V50,1,0))</f>
        <v>1</v>
      </c>
      <c r="AJ50" s="70">
        <f>IF(T50="","",IF(T50&lt;V50,1,0))</f>
        <v>0</v>
      </c>
    </row>
    <row r="51" spans="1:36" ht="15" customHeight="1">
      <c r="A51" s="47"/>
      <c r="B51" s="178"/>
      <c r="C51" s="114"/>
      <c r="D51" s="83"/>
      <c r="E51" s="84"/>
      <c r="F51" s="84"/>
      <c r="G51" s="84"/>
      <c r="H51" s="76"/>
      <c r="I51" s="93"/>
      <c r="J51" s="36"/>
      <c r="K51" s="16" t="s">
        <v>76</v>
      </c>
      <c r="L51" s="36"/>
      <c r="M51" s="100"/>
      <c r="N51" s="93"/>
      <c r="O51" s="36"/>
      <c r="P51" s="27" t="s">
        <v>76</v>
      </c>
      <c r="Q51" s="36"/>
      <c r="R51" s="182"/>
      <c r="S51" s="184"/>
      <c r="T51" s="36"/>
      <c r="U51" s="16" t="s">
        <v>76</v>
      </c>
      <c r="V51" s="36"/>
      <c r="W51" s="182"/>
      <c r="X51" s="117"/>
      <c r="Y51" s="117"/>
      <c r="Z51" s="120"/>
      <c r="AA51" s="114"/>
      <c r="AB51" s="175"/>
      <c r="AE51" s="70">
        <f>IF(J51="","",IF(J51&gt;L51,1,0))</f>
      </c>
      <c r="AF51" s="70">
        <f>IF(J51="","",IF(J51&lt;L51,1,0))</f>
      </c>
      <c r="AG51" s="70">
        <f>IF(O51="","",IF(O51&gt;Q51,1,0))</f>
      </c>
      <c r="AH51" s="70">
        <f>IF(O51="","",IF(O51&lt;Q51,1,0))</f>
      </c>
      <c r="AI51" s="70">
        <f>IF(T51="","",IF(T51&gt;V51,1,0))</f>
      </c>
      <c r="AJ51" s="70">
        <f>IF(T51="","",IF(T51&lt;V51,1,0))</f>
      </c>
    </row>
    <row r="52" spans="1:34" ht="15" customHeight="1">
      <c r="A52" s="47"/>
      <c r="B52" s="176" t="s">
        <v>99</v>
      </c>
      <c r="C52" s="168" t="s">
        <v>100</v>
      </c>
      <c r="D52" s="38" t="str">
        <f>IF(D53="","",IF(D53&gt;H53,"○","×"))</f>
        <v>×</v>
      </c>
      <c r="E52" s="19">
        <f>IF(L49="","",L49)</f>
        <v>8</v>
      </c>
      <c r="F52" s="16" t="s">
        <v>76</v>
      </c>
      <c r="G52" s="19">
        <f>IF(J49="","",J49)</f>
        <v>21</v>
      </c>
      <c r="H52" s="39"/>
      <c r="I52" s="101"/>
      <c r="J52" s="102"/>
      <c r="K52" s="102"/>
      <c r="L52" s="102"/>
      <c r="M52" s="103"/>
      <c r="N52" s="38" t="str">
        <f>IF(N53="","",IF(N53&gt;R53,"○","×"))</f>
        <v>×</v>
      </c>
      <c r="O52" s="13">
        <v>13</v>
      </c>
      <c r="P52" s="16" t="s">
        <v>76</v>
      </c>
      <c r="Q52" s="13">
        <v>21</v>
      </c>
      <c r="R52" s="47"/>
      <c r="S52" s="52" t="str">
        <f>IF(S53="","",IF(S53&gt;W53,"○","×"))</f>
        <v>○</v>
      </c>
      <c r="T52" s="13">
        <v>21</v>
      </c>
      <c r="U52" s="24" t="s">
        <v>76</v>
      </c>
      <c r="V52" s="13">
        <v>5</v>
      </c>
      <c r="W52" s="47"/>
      <c r="X52" s="115">
        <f>IF(D52="","",COUNTIF(D52:W54,"○"))</f>
        <v>1</v>
      </c>
      <c r="Y52" s="115" t="s">
        <v>14</v>
      </c>
      <c r="Z52" s="118">
        <f>IF(D52="","",COUNTIF(D52:W54,"×"))</f>
        <v>2</v>
      </c>
      <c r="AA52" s="112">
        <f>IF(AD53="","",RANK(AD53,AD49:AD57))</f>
        <v>3</v>
      </c>
      <c r="AB52" s="179"/>
      <c r="AE52" s="70">
        <f>IF(O52="","",IF(O52&gt;Q52,1,0))</f>
        <v>0</v>
      </c>
      <c r="AF52" s="70">
        <f>IF(O52="","",IF(O52&lt;Q52,1,0))</f>
        <v>1</v>
      </c>
      <c r="AG52" s="70">
        <f>IF(T52="","",IF(T52&gt;V52,1,0))</f>
        <v>1</v>
      </c>
      <c r="AH52" s="70">
        <f>IF(T52="","",IF(T52&lt;V52,1,0))</f>
        <v>0</v>
      </c>
    </row>
    <row r="53" spans="1:34" ht="15" customHeight="1">
      <c r="A53" s="47"/>
      <c r="B53" s="177"/>
      <c r="C53" s="113"/>
      <c r="D53" s="110">
        <f>M50</f>
        <v>0</v>
      </c>
      <c r="E53" s="19">
        <f>IF(L50="","",L50)</f>
        <v>11</v>
      </c>
      <c r="F53" s="16" t="s">
        <v>76</v>
      </c>
      <c r="G53" s="19">
        <f>IF(J50="","",J50)</f>
        <v>21</v>
      </c>
      <c r="H53" s="99">
        <f>I50</f>
        <v>2</v>
      </c>
      <c r="I53" s="104"/>
      <c r="J53" s="105"/>
      <c r="K53" s="105"/>
      <c r="L53" s="105"/>
      <c r="M53" s="106"/>
      <c r="N53" s="77">
        <f>IF(O52="","",SUM(AE52:AE54))</f>
        <v>0</v>
      </c>
      <c r="O53" s="13">
        <v>19</v>
      </c>
      <c r="P53" s="16" t="s">
        <v>76</v>
      </c>
      <c r="Q53" s="13">
        <v>21</v>
      </c>
      <c r="R53" s="181">
        <f>IF(O52="","",SUM(AF52:AF54))</f>
        <v>2</v>
      </c>
      <c r="S53" s="183">
        <f>IF(T52="","",SUM(AG52:AG54))</f>
        <v>2</v>
      </c>
      <c r="T53" s="13">
        <v>21</v>
      </c>
      <c r="U53" s="16" t="s">
        <v>76</v>
      </c>
      <c r="V53" s="13">
        <v>6</v>
      </c>
      <c r="W53" s="181">
        <f>IF(T52="","",SUM(AH52:AH54))</f>
        <v>0</v>
      </c>
      <c r="X53" s="116"/>
      <c r="Y53" s="116"/>
      <c r="Z53" s="119"/>
      <c r="AA53" s="113"/>
      <c r="AB53" s="180"/>
      <c r="AD53" s="75">
        <f>IF(X52="","",X52*1000+(D53+S53+N53)*100+((D53+S53+N53)-(H53+W53+R53))*10+((SUM(E52:E54)+SUM(T52:T54)+SUM(O52:O54))-(SUM(G52:G54)+SUM(V52:V54)+SUM(Q52:Q54))))</f>
        <v>1178</v>
      </c>
      <c r="AE53" s="70">
        <f>IF(O53="","",IF(O53&gt;Q53,1,0))</f>
        <v>0</v>
      </c>
      <c r="AF53" s="70">
        <f>IF(O53="","",IF(O53&lt;Q53,1,0))</f>
        <v>1</v>
      </c>
      <c r="AG53" s="70">
        <f>IF(T53="","",IF(T53&gt;V53,1,0))</f>
        <v>1</v>
      </c>
      <c r="AH53" s="70">
        <f>IF(T53="","",IF(T53&lt;V53,1,0))</f>
        <v>0</v>
      </c>
    </row>
    <row r="54" spans="1:34" ht="15" customHeight="1">
      <c r="A54" s="47"/>
      <c r="B54" s="178"/>
      <c r="C54" s="114"/>
      <c r="D54" s="111"/>
      <c r="E54" s="19">
        <f>IF(L51="","",L51)</f>
      </c>
      <c r="F54" s="16" t="s">
        <v>76</v>
      </c>
      <c r="G54" s="19">
        <f>IF(J51="","",J51)</f>
      </c>
      <c r="H54" s="100"/>
      <c r="I54" s="107"/>
      <c r="J54" s="108"/>
      <c r="K54" s="108"/>
      <c r="L54" s="108"/>
      <c r="M54" s="109"/>
      <c r="N54" s="93"/>
      <c r="O54" s="36"/>
      <c r="P54" s="16" t="s">
        <v>76</v>
      </c>
      <c r="Q54" s="36"/>
      <c r="R54" s="182"/>
      <c r="S54" s="184"/>
      <c r="T54" s="36"/>
      <c r="U54" s="16" t="s">
        <v>76</v>
      </c>
      <c r="V54" s="36"/>
      <c r="W54" s="182"/>
      <c r="X54" s="117"/>
      <c r="Y54" s="117"/>
      <c r="Z54" s="120"/>
      <c r="AA54" s="114"/>
      <c r="AB54" s="175"/>
      <c r="AE54" s="70">
        <f>IF(O54="","",IF(O54&gt;Q54,1,0))</f>
      </c>
      <c r="AF54" s="70">
        <f>IF(O54="","",IF(O54&lt;Q54,1,0))</f>
      </c>
      <c r="AG54" s="70">
        <f>IF(T54="","",IF(T54&gt;V54,1,0))</f>
      </c>
      <c r="AH54" s="70">
        <f>IF(T54="","",IF(T54&lt;V54,1,0))</f>
      </c>
    </row>
    <row r="55" spans="1:32" ht="15" customHeight="1">
      <c r="A55" s="47"/>
      <c r="B55" s="176" t="s">
        <v>75</v>
      </c>
      <c r="C55" s="168" t="s">
        <v>101</v>
      </c>
      <c r="D55" s="38" t="str">
        <f>IF(D56="","",IF(D56&gt;H56,"○","×"))</f>
        <v>×</v>
      </c>
      <c r="E55" s="15">
        <f>IF(Q49="","",Q49)</f>
        <v>11</v>
      </c>
      <c r="F55" s="24" t="s">
        <v>76</v>
      </c>
      <c r="G55" s="15">
        <f>IF(O49="","",O49)</f>
        <v>21</v>
      </c>
      <c r="H55" s="39"/>
      <c r="I55" s="38" t="str">
        <f>IF(I56="","",IF(I56&gt;M56,"○","×"))</f>
        <v>○</v>
      </c>
      <c r="J55" s="13">
        <f>IF(Q52="","",Q52)</f>
        <v>21</v>
      </c>
      <c r="K55" s="16" t="s">
        <v>76</v>
      </c>
      <c r="L55" s="13">
        <f>IF(O52="","",O52)</f>
        <v>13</v>
      </c>
      <c r="M55" s="39"/>
      <c r="N55" s="101"/>
      <c r="O55" s="102"/>
      <c r="P55" s="102"/>
      <c r="Q55" s="102"/>
      <c r="R55" s="187"/>
      <c r="S55" s="52" t="str">
        <f>IF(S56="","",IF(S56&gt;W56,"○","×"))</f>
        <v>○</v>
      </c>
      <c r="T55" s="13">
        <v>21</v>
      </c>
      <c r="U55" s="24" t="s">
        <v>76</v>
      </c>
      <c r="V55" s="13">
        <v>4</v>
      </c>
      <c r="W55" s="47"/>
      <c r="X55" s="196">
        <f>IF(D55="","",COUNTIF(D55:W57,"○"))</f>
        <v>2</v>
      </c>
      <c r="Y55" s="115" t="s">
        <v>14</v>
      </c>
      <c r="Z55" s="118">
        <f>IF(D55="","",COUNTIF(D55:W57,"×"))</f>
        <v>1</v>
      </c>
      <c r="AA55" s="112">
        <f>IF(AD56="","",RANK(AD56,AD49:AD57))</f>
        <v>2</v>
      </c>
      <c r="AB55" s="179"/>
      <c r="AE55" s="70">
        <f>IF(T55="","",IF(T55&gt;V55,1,0))</f>
        <v>1</v>
      </c>
      <c r="AF55" s="70">
        <f>IF(T55="","",IF(T55&lt;V55,1,0))</f>
        <v>0</v>
      </c>
    </row>
    <row r="56" spans="1:32" ht="15" customHeight="1">
      <c r="A56" s="47"/>
      <c r="B56" s="177"/>
      <c r="C56" s="113"/>
      <c r="D56" s="110">
        <f>R50</f>
        <v>0</v>
      </c>
      <c r="E56" s="19">
        <f>IF(Q50="","",Q50)</f>
        <v>8</v>
      </c>
      <c r="F56" s="16" t="s">
        <v>76</v>
      </c>
      <c r="G56" s="19">
        <f>IF(O50="","",O50)</f>
        <v>21</v>
      </c>
      <c r="H56" s="99">
        <f>N50</f>
        <v>2</v>
      </c>
      <c r="I56" s="77">
        <f>R53</f>
        <v>2</v>
      </c>
      <c r="J56" s="13">
        <f>IF(Q53="","",Q53)</f>
        <v>21</v>
      </c>
      <c r="K56" s="16" t="s">
        <v>76</v>
      </c>
      <c r="L56" s="13">
        <f>IF(O53="","",O53)</f>
        <v>19</v>
      </c>
      <c r="M56" s="99">
        <f>N53</f>
        <v>0</v>
      </c>
      <c r="N56" s="104"/>
      <c r="O56" s="105"/>
      <c r="P56" s="105"/>
      <c r="Q56" s="105"/>
      <c r="R56" s="188"/>
      <c r="S56" s="183">
        <f>IF(T55="","",SUM(AE55:AE57))</f>
        <v>2</v>
      </c>
      <c r="T56" s="13">
        <v>21</v>
      </c>
      <c r="U56" s="16" t="s">
        <v>76</v>
      </c>
      <c r="V56" s="13">
        <v>7</v>
      </c>
      <c r="W56" s="181">
        <f>IF(T55="","",SUM(AF55:AF57))</f>
        <v>0</v>
      </c>
      <c r="X56" s="197"/>
      <c r="Y56" s="116"/>
      <c r="Z56" s="119"/>
      <c r="AA56" s="113"/>
      <c r="AB56" s="180"/>
      <c r="AD56" s="75">
        <f>IF(X55="","",X55*1000+(D56+I56+S56)*100+((D56+I56+S56)-(H56+M56+W56))*10+((SUM(E55:E57)+SUM(J55:J57)+SUM(T55:T57))-(SUM(G55:G57)+SUM(L55:L57)+SUM(V55:V57))))</f>
        <v>2438</v>
      </c>
      <c r="AE56" s="70">
        <f>IF(T56="","",IF(T56&gt;V56,1,0))</f>
        <v>1</v>
      </c>
      <c r="AF56" s="70">
        <f>IF(T56="","",IF(T56&lt;V56,1,0))</f>
        <v>0</v>
      </c>
    </row>
    <row r="57" spans="1:32" ht="15" customHeight="1" thickBot="1">
      <c r="A57" s="47"/>
      <c r="B57" s="185"/>
      <c r="C57" s="186"/>
      <c r="D57" s="192"/>
      <c r="E57" s="53">
        <f>IF(Q51="","",Q51)</f>
      </c>
      <c r="F57" s="54" t="s">
        <v>76</v>
      </c>
      <c r="G57" s="53">
        <f>IF(O51="","",O51)</f>
      </c>
      <c r="H57" s="193"/>
      <c r="I57" s="194"/>
      <c r="J57" s="55">
        <f>IF(Q54="","",Q54)</f>
      </c>
      <c r="K57" s="54" t="s">
        <v>76</v>
      </c>
      <c r="L57" s="55">
        <f>IF(O54="","",O54)</f>
      </c>
      <c r="M57" s="193"/>
      <c r="N57" s="189"/>
      <c r="O57" s="190"/>
      <c r="P57" s="190"/>
      <c r="Q57" s="190"/>
      <c r="R57" s="191"/>
      <c r="S57" s="184"/>
      <c r="T57" s="36"/>
      <c r="U57" s="27" t="s">
        <v>76</v>
      </c>
      <c r="V57" s="36"/>
      <c r="W57" s="182"/>
      <c r="X57" s="198"/>
      <c r="Y57" s="205"/>
      <c r="Z57" s="206"/>
      <c r="AA57" s="186"/>
      <c r="AB57" s="195"/>
      <c r="AC57" s="201" t="s">
        <v>102</v>
      </c>
      <c r="AE57" s="70">
        <f>IF(T57="","",IF(T57&gt;V57,1,0))</f>
      </c>
      <c r="AF57" s="70">
        <f>IF(T57="","",IF(T57&lt;V57,1,0))</f>
      </c>
    </row>
    <row r="58" spans="2:29" ht="15" customHeight="1">
      <c r="B58" s="86" t="s">
        <v>82</v>
      </c>
      <c r="C58" s="200" t="s">
        <v>103</v>
      </c>
      <c r="D58" s="38" t="str">
        <f>IF(D59="","",IF(D59&gt;H59,"○","×"))</f>
        <v>×</v>
      </c>
      <c r="E58" s="19">
        <f>IF(V49="","",V49)</f>
        <v>7</v>
      </c>
      <c r="F58" s="16" t="s">
        <v>76</v>
      </c>
      <c r="G58" s="19">
        <f>IF(T49="","",T49)</f>
        <v>21</v>
      </c>
      <c r="H58" s="39"/>
      <c r="I58" s="38" t="str">
        <f>IF(I59="","",IF(I59&gt;M59,"○","×"))</f>
        <v>×</v>
      </c>
      <c r="J58" s="13">
        <f>IF(V52="","",V52)</f>
        <v>5</v>
      </c>
      <c r="K58" s="16" t="s">
        <v>76</v>
      </c>
      <c r="L58" s="13">
        <f>IF(T52="","",T52)</f>
        <v>21</v>
      </c>
      <c r="M58" s="39"/>
      <c r="N58" s="38" t="str">
        <f>IF(N59="","",IF(N59&gt;R59,"○","×"))</f>
        <v>×</v>
      </c>
      <c r="O58" s="13">
        <f>IF(V55="","",V55)</f>
        <v>4</v>
      </c>
      <c r="P58" s="16" t="s">
        <v>76</v>
      </c>
      <c r="Q58" s="13">
        <f>IF(T55="","",T55)</f>
        <v>21</v>
      </c>
      <c r="R58" s="39"/>
      <c r="S58" s="101"/>
      <c r="T58" s="102"/>
      <c r="U58" s="102"/>
      <c r="V58" s="102"/>
      <c r="W58" s="103"/>
      <c r="X58" s="113">
        <f>IF(D58="","",COUNTIF(D58:R58,"○"))</f>
        <v>0</v>
      </c>
      <c r="Y58" s="116" t="s">
        <v>14</v>
      </c>
      <c r="Z58" s="119">
        <f>IF(D58="","",COUNTIF(D58:R58,"×"))</f>
        <v>3</v>
      </c>
      <c r="AA58" s="113">
        <f>IF(AD59="","",RANK(AD59,AD49:AD60))</f>
        <v>4</v>
      </c>
      <c r="AB58" s="119"/>
      <c r="AC58" s="201"/>
    </row>
    <row r="59" spans="2:30" ht="15" customHeight="1">
      <c r="B59" s="86"/>
      <c r="C59" s="113"/>
      <c r="D59" s="110">
        <f>W50</f>
        <v>0</v>
      </c>
      <c r="E59" s="19">
        <f>IF(V50="","",V50)</f>
        <v>2</v>
      </c>
      <c r="F59" s="16" t="s">
        <v>76</v>
      </c>
      <c r="G59" s="19">
        <f>IF(T50="","",T50)</f>
        <v>21</v>
      </c>
      <c r="H59" s="99">
        <f>S50</f>
        <v>2</v>
      </c>
      <c r="I59" s="77">
        <f>W53</f>
        <v>0</v>
      </c>
      <c r="J59" s="13">
        <f>IF(V53="","",V53)</f>
        <v>6</v>
      </c>
      <c r="K59" s="16" t="s">
        <v>76</v>
      </c>
      <c r="L59" s="13">
        <f>IF(T53="","",T53)</f>
        <v>21</v>
      </c>
      <c r="M59" s="99">
        <f>S53</f>
        <v>2</v>
      </c>
      <c r="N59" s="77">
        <f>W56</f>
        <v>0</v>
      </c>
      <c r="O59" s="13">
        <f>IF(V56="","",V56)</f>
        <v>7</v>
      </c>
      <c r="P59" s="16" t="s">
        <v>76</v>
      </c>
      <c r="Q59" s="13">
        <f>IF(T56="","",T56)</f>
        <v>21</v>
      </c>
      <c r="R59" s="99">
        <f>S56</f>
        <v>2</v>
      </c>
      <c r="S59" s="104"/>
      <c r="T59" s="105"/>
      <c r="U59" s="105"/>
      <c r="V59" s="105"/>
      <c r="W59" s="106"/>
      <c r="X59" s="113"/>
      <c r="Y59" s="116"/>
      <c r="Z59" s="119"/>
      <c r="AA59" s="113"/>
      <c r="AB59" s="119"/>
      <c r="AC59" s="201"/>
      <c r="AD59" s="75">
        <f>IF(X58="","",X58*1000+(D59+I59+N59)*100+((D59+I59+N59)-(H59+M59+R59))*10+((SUM(E58:E60)+SUM(J58:J60)+SUM(O58:O60))-(SUM(G58:G60)+SUM(L58:L60)+SUM(Q58:Q60))))</f>
        <v>-155</v>
      </c>
    </row>
    <row r="60" spans="2:36" s="29" customFormat="1" ht="15" customHeight="1">
      <c r="B60" s="87"/>
      <c r="C60" s="114"/>
      <c r="D60" s="111"/>
      <c r="E60" s="21">
        <f>IF(V51="","",V51)</f>
      </c>
      <c r="F60" s="27" t="s">
        <v>76</v>
      </c>
      <c r="G60" s="21">
        <f>IF(T51="","",T51)</f>
      </c>
      <c r="H60" s="100"/>
      <c r="I60" s="93"/>
      <c r="J60" s="36">
        <f>IF(V54="","",V54)</f>
      </c>
      <c r="K60" s="27" t="s">
        <v>76</v>
      </c>
      <c r="L60" s="36">
        <f>IF(T54="","",T54)</f>
      </c>
      <c r="M60" s="100"/>
      <c r="N60" s="93"/>
      <c r="O60" s="36">
        <f>IF(V57="","",V57)</f>
      </c>
      <c r="P60" s="27" t="s">
        <v>76</v>
      </c>
      <c r="Q60" s="36">
        <f>IF(T57="","",T57)</f>
      </c>
      <c r="R60" s="100"/>
      <c r="S60" s="107"/>
      <c r="T60" s="108"/>
      <c r="U60" s="108"/>
      <c r="V60" s="108"/>
      <c r="W60" s="109"/>
      <c r="X60" s="114"/>
      <c r="Y60" s="117"/>
      <c r="Z60" s="120"/>
      <c r="AA60" s="114"/>
      <c r="AB60" s="120"/>
      <c r="AC60" s="201"/>
      <c r="AD60" s="75"/>
      <c r="AE60" s="70"/>
      <c r="AF60" s="70"/>
      <c r="AG60" s="70"/>
      <c r="AH60" s="70"/>
      <c r="AI60" s="70"/>
      <c r="AJ60" s="70"/>
    </row>
    <row r="61" ht="13.5">
      <c r="AC61" s="201"/>
    </row>
    <row r="62" ht="13.5">
      <c r="AC62" s="58"/>
    </row>
    <row r="63" ht="13.5">
      <c r="AC63" s="58"/>
    </row>
    <row r="64" ht="13.5">
      <c r="AC64" s="58"/>
    </row>
    <row r="65" ht="13.5"/>
    <row r="66" ht="13.5"/>
    <row r="67" spans="2:14" ht="13.5">
      <c r="B67" s="31" t="s">
        <v>104</v>
      </c>
      <c r="N67" s="31" t="s">
        <v>105</v>
      </c>
    </row>
    <row r="68" spans="2:21" ht="14.25" thickBot="1">
      <c r="B68" s="144" t="str">
        <f>INDEX(B35:B46,MATCH(1,AA35:AA46,0),1)</f>
        <v>(角　野)</v>
      </c>
      <c r="C68" s="199" t="str">
        <f>INDEX(C35:C46,MATCH(1,AA35:AA46,0),1)</f>
        <v>難波江つぐみ
神野　莉子</v>
      </c>
      <c r="D68" s="60"/>
      <c r="E68" s="60"/>
      <c r="F68" s="60"/>
      <c r="G68" s="60"/>
      <c r="H68" s="60"/>
      <c r="I68" s="61"/>
      <c r="J68" s="32"/>
      <c r="K68" s="32"/>
      <c r="L68" s="32"/>
      <c r="M68" s="32"/>
      <c r="N68" s="157" t="str">
        <f>INDEX(C49:C57,MATCH(1,AA49:AA57,0),1)</f>
        <v>秋本　華奈
松岡　結月</v>
      </c>
      <c r="O68" s="157"/>
      <c r="P68" s="157"/>
      <c r="Q68" s="157"/>
      <c r="R68" s="153" t="str">
        <f>INDEX(B49:B57,MATCH(1,AA49:AA57,0),1)</f>
        <v>(船　木)</v>
      </c>
      <c r="S68" s="153"/>
      <c r="T68" s="153"/>
      <c r="U68" s="31"/>
    </row>
    <row r="69" spans="2:21" ht="13.5">
      <c r="B69" s="144"/>
      <c r="C69" s="199"/>
      <c r="H69" s="148" t="s">
        <v>138</v>
      </c>
      <c r="I69" s="149"/>
      <c r="N69" s="157"/>
      <c r="O69" s="157"/>
      <c r="P69" s="157"/>
      <c r="Q69" s="157"/>
      <c r="R69" s="153"/>
      <c r="S69" s="153"/>
      <c r="T69" s="153"/>
      <c r="U69" s="31"/>
    </row>
    <row r="70" spans="8:9" ht="13.5">
      <c r="H70" s="150"/>
      <c r="I70" s="150"/>
    </row>
    <row r="71" spans="8:9" ht="13.5">
      <c r="H71" s="150"/>
      <c r="I71" s="150"/>
    </row>
    <row r="74" spans="3:36" s="44" customFormat="1" ht="21">
      <c r="C74" s="121" t="s">
        <v>9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56"/>
      <c r="U74" s="56"/>
      <c r="V74" s="56"/>
      <c r="W74" s="56"/>
      <c r="X74" s="56"/>
      <c r="Y74" s="56"/>
      <c r="AD74" s="74"/>
      <c r="AE74" s="69"/>
      <c r="AF74" s="69"/>
      <c r="AG74" s="69"/>
      <c r="AH74" s="69"/>
      <c r="AI74" s="69"/>
      <c r="AJ74" s="69"/>
    </row>
    <row r="76" spans="3:17" ht="13.5">
      <c r="C76" s="204" t="s">
        <v>103</v>
      </c>
      <c r="D76" s="204"/>
      <c r="F76" s="202" t="s">
        <v>82</v>
      </c>
      <c r="G76" s="202"/>
      <c r="H76" s="202"/>
      <c r="I76" s="202"/>
      <c r="L76" s="203" t="s">
        <v>106</v>
      </c>
      <c r="M76" s="203"/>
      <c r="N76" s="203"/>
      <c r="O76" s="203"/>
      <c r="P76" s="203"/>
      <c r="Q76" s="203"/>
    </row>
    <row r="77" spans="3:17" ht="13.5">
      <c r="C77" s="204"/>
      <c r="D77" s="204"/>
      <c r="F77" s="202"/>
      <c r="G77" s="202"/>
      <c r="H77" s="202"/>
      <c r="I77" s="202"/>
      <c r="L77" s="203"/>
      <c r="M77" s="203"/>
      <c r="N77" s="203"/>
      <c r="O77" s="203"/>
      <c r="P77" s="203"/>
      <c r="Q77" s="203"/>
    </row>
  </sheetData>
  <sheetProtection/>
  <mergeCells count="192">
    <mergeCell ref="X4:Z4"/>
    <mergeCell ref="AA4:AB4"/>
    <mergeCell ref="X5:X7"/>
    <mergeCell ref="Y5:Y7"/>
    <mergeCell ref="Z5:Z7"/>
    <mergeCell ref="AA5:AB7"/>
    <mergeCell ref="F76:I77"/>
    <mergeCell ref="L76:Q77"/>
    <mergeCell ref="C76:D77"/>
    <mergeCell ref="Y58:Y60"/>
    <mergeCell ref="D59:D60"/>
    <mergeCell ref="R59:R60"/>
    <mergeCell ref="R68:T69"/>
    <mergeCell ref="X58:X60"/>
    <mergeCell ref="B58:B60"/>
    <mergeCell ref="C58:C60"/>
    <mergeCell ref="AC57:AC61"/>
    <mergeCell ref="C74:S74"/>
    <mergeCell ref="Z58:Z60"/>
    <mergeCell ref="AA58:AB60"/>
    <mergeCell ref="Y55:Y57"/>
    <mergeCell ref="Z55:Z57"/>
    <mergeCell ref="B68:B69"/>
    <mergeCell ref="C68:C69"/>
    <mergeCell ref="H69:I71"/>
    <mergeCell ref="N68:Q69"/>
    <mergeCell ref="AA55:AB57"/>
    <mergeCell ref="X55:X57"/>
    <mergeCell ref="S56:S57"/>
    <mergeCell ref="W56:W57"/>
    <mergeCell ref="S58:W60"/>
    <mergeCell ref="H59:H60"/>
    <mergeCell ref="I59:I60"/>
    <mergeCell ref="M59:M60"/>
    <mergeCell ref="N59:N60"/>
    <mergeCell ref="B55:B57"/>
    <mergeCell ref="C55:C57"/>
    <mergeCell ref="N55:R57"/>
    <mergeCell ref="D56:D57"/>
    <mergeCell ref="H56:H57"/>
    <mergeCell ref="I56:I57"/>
    <mergeCell ref="M56:M57"/>
    <mergeCell ref="B52:B54"/>
    <mergeCell ref="C52:C54"/>
    <mergeCell ref="I52:M54"/>
    <mergeCell ref="D53:D54"/>
    <mergeCell ref="H53:H54"/>
    <mergeCell ref="X52:X54"/>
    <mergeCell ref="Y52:Y54"/>
    <mergeCell ref="Z52:Z54"/>
    <mergeCell ref="AA52:AB54"/>
    <mergeCell ref="N53:N54"/>
    <mergeCell ref="R53:R54"/>
    <mergeCell ref="S53:S54"/>
    <mergeCell ref="W53:W54"/>
    <mergeCell ref="Y49:Y51"/>
    <mergeCell ref="Z49:Z51"/>
    <mergeCell ref="AA49:AB51"/>
    <mergeCell ref="I50:I51"/>
    <mergeCell ref="M50:M51"/>
    <mergeCell ref="N50:N51"/>
    <mergeCell ref="R50:R51"/>
    <mergeCell ref="S50:S51"/>
    <mergeCell ref="W50:W51"/>
    <mergeCell ref="B49:B51"/>
    <mergeCell ref="C49:C51"/>
    <mergeCell ref="D49:H51"/>
    <mergeCell ref="X49:X51"/>
    <mergeCell ref="Y44:Y46"/>
    <mergeCell ref="Z44:Z46"/>
    <mergeCell ref="X48:Z48"/>
    <mergeCell ref="AA48:AB48"/>
    <mergeCell ref="D48:H48"/>
    <mergeCell ref="I48:M48"/>
    <mergeCell ref="N48:R48"/>
    <mergeCell ref="S48:W48"/>
    <mergeCell ref="Z41:Z43"/>
    <mergeCell ref="B41:B43"/>
    <mergeCell ref="C41:C43"/>
    <mergeCell ref="AA44:AB46"/>
    <mergeCell ref="D45:D46"/>
    <mergeCell ref="H45:H46"/>
    <mergeCell ref="I45:I46"/>
    <mergeCell ref="M45:M46"/>
    <mergeCell ref="N45:N46"/>
    <mergeCell ref="R45:R46"/>
    <mergeCell ref="B44:B46"/>
    <mergeCell ref="C44:C46"/>
    <mergeCell ref="S44:W46"/>
    <mergeCell ref="X44:X46"/>
    <mergeCell ref="AA41:AB43"/>
    <mergeCell ref="D42:D43"/>
    <mergeCell ref="H42:H43"/>
    <mergeCell ref="I42:I43"/>
    <mergeCell ref="M42:M43"/>
    <mergeCell ref="S42:S43"/>
    <mergeCell ref="W42:W43"/>
    <mergeCell ref="N41:R43"/>
    <mergeCell ref="X41:X43"/>
    <mergeCell ref="Y41:Y43"/>
    <mergeCell ref="W36:W37"/>
    <mergeCell ref="B38:B40"/>
    <mergeCell ref="C38:C40"/>
    <mergeCell ref="I38:M40"/>
    <mergeCell ref="D39:D40"/>
    <mergeCell ref="H39:H40"/>
    <mergeCell ref="X38:X40"/>
    <mergeCell ref="Y38:Y40"/>
    <mergeCell ref="Z38:Z40"/>
    <mergeCell ref="AA38:AB40"/>
    <mergeCell ref="M36:M37"/>
    <mergeCell ref="N36:N37"/>
    <mergeCell ref="R36:R37"/>
    <mergeCell ref="S36:S37"/>
    <mergeCell ref="N39:N40"/>
    <mergeCell ref="R39:R40"/>
    <mergeCell ref="S39:S40"/>
    <mergeCell ref="W39:W40"/>
    <mergeCell ref="X34:Z34"/>
    <mergeCell ref="AA34:AB34"/>
    <mergeCell ref="B35:B37"/>
    <mergeCell ref="C35:C37"/>
    <mergeCell ref="D35:H37"/>
    <mergeCell ref="X35:X37"/>
    <mergeCell ref="Y35:Y37"/>
    <mergeCell ref="Z35:Z37"/>
    <mergeCell ref="AA35:AB37"/>
    <mergeCell ref="I36:I37"/>
    <mergeCell ref="C32:S32"/>
    <mergeCell ref="D34:H34"/>
    <mergeCell ref="I34:M34"/>
    <mergeCell ref="N34:R34"/>
    <mergeCell ref="S34:W34"/>
    <mergeCell ref="R26:U27"/>
    <mergeCell ref="N15:N16"/>
    <mergeCell ref="R15:R16"/>
    <mergeCell ref="B14:B16"/>
    <mergeCell ref="C14:C16"/>
    <mergeCell ref="D15:D16"/>
    <mergeCell ref="C19:S19"/>
    <mergeCell ref="B26:B27"/>
    <mergeCell ref="C26:C27"/>
    <mergeCell ref="H27:I29"/>
    <mergeCell ref="N26:Q27"/>
    <mergeCell ref="AA14:AB16"/>
    <mergeCell ref="D12:D13"/>
    <mergeCell ref="H12:H13"/>
    <mergeCell ref="I12:I13"/>
    <mergeCell ref="M12:M13"/>
    <mergeCell ref="S12:S13"/>
    <mergeCell ref="W12:W13"/>
    <mergeCell ref="Y11:Y13"/>
    <mergeCell ref="Z11:Z13"/>
    <mergeCell ref="H15:H16"/>
    <mergeCell ref="B8:B10"/>
    <mergeCell ref="C8:C10"/>
    <mergeCell ref="I8:M10"/>
    <mergeCell ref="Z14:Z16"/>
    <mergeCell ref="I15:I16"/>
    <mergeCell ref="M15:M16"/>
    <mergeCell ref="S14:W16"/>
    <mergeCell ref="X14:X16"/>
    <mergeCell ref="Y14:Y16"/>
    <mergeCell ref="AA11:AB13"/>
    <mergeCell ref="B11:B13"/>
    <mergeCell ref="C11:C13"/>
    <mergeCell ref="N11:R13"/>
    <mergeCell ref="X11:X13"/>
    <mergeCell ref="D9:D10"/>
    <mergeCell ref="H9:H10"/>
    <mergeCell ref="N9:N10"/>
    <mergeCell ref="R9:R10"/>
    <mergeCell ref="Z8:Z10"/>
    <mergeCell ref="AA8:AB10"/>
    <mergeCell ref="I6:I7"/>
    <mergeCell ref="M6:M7"/>
    <mergeCell ref="N6:N7"/>
    <mergeCell ref="R6:R7"/>
    <mergeCell ref="X8:X10"/>
    <mergeCell ref="Y8:Y10"/>
    <mergeCell ref="S9:S10"/>
    <mergeCell ref="W9:W10"/>
    <mergeCell ref="B5:B7"/>
    <mergeCell ref="C5:C7"/>
    <mergeCell ref="D5:H7"/>
    <mergeCell ref="C2:S2"/>
    <mergeCell ref="S6:S7"/>
    <mergeCell ref="D4:H4"/>
    <mergeCell ref="I4:M4"/>
    <mergeCell ref="N4:R4"/>
    <mergeCell ref="S4:W4"/>
    <mergeCell ref="W6:W7"/>
  </mergeCells>
  <conditionalFormatting sqref="B35:B46 B49:B60 B5:B16">
    <cfRule type="expression" priority="1" dxfId="3" stopIfTrue="1">
      <formula>AA5=1</formula>
    </cfRule>
    <cfRule type="expression" priority="2" dxfId="2" stopIfTrue="1">
      <formula>AA5=2</formula>
    </cfRule>
  </conditionalFormatting>
  <conditionalFormatting sqref="C35:C46 C49:C60 C5:C16">
    <cfRule type="expression" priority="3" dxfId="3" stopIfTrue="1">
      <formula>AA5=1</formula>
    </cfRule>
    <cfRule type="expression" priority="4" dxfId="2" stopIfTrue="1">
      <formula>AA5=2</formula>
    </cfRule>
  </conditionalFormatting>
  <conditionalFormatting sqref="AA35:AB46 AA49:AB60 AA5:AB16">
    <cfRule type="cellIs" priority="5" dxfId="1" operator="equal" stopIfTrue="1">
      <formula>1</formula>
    </cfRule>
    <cfRule type="cellIs" priority="6" dxfId="0" operator="equal" stopIfTrue="1">
      <formula>2</formula>
    </cfRule>
  </conditionalFormatting>
  <printOptions/>
  <pageMargins left="0.75" right="0.75" top="1" bottom="1" header="0.512" footer="0.512"/>
  <pageSetup horizontalDpi="360" verticalDpi="360" orientation="portrait" paperSize="9" scale="76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佐薙　博幸</dc:creator>
  <cp:keywords/>
  <dc:description/>
  <cp:lastModifiedBy>Fujita</cp:lastModifiedBy>
  <cp:lastPrinted>2022-02-28T11:36:42Z</cp:lastPrinted>
  <dcterms:created xsi:type="dcterms:W3CDTF">2022-02-28T11:11:23Z</dcterms:created>
  <dcterms:modified xsi:type="dcterms:W3CDTF">2022-03-05T12:00:44Z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