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480" windowHeight="7650" tabRatio="669" activeTab="0"/>
  </bookViews>
  <sheets>
    <sheet name="表紙" sheetId="1" r:id="rId1"/>
    <sheet name="男子Ｓ" sheetId="2" r:id="rId2"/>
    <sheet name="男子Ｄ" sheetId="3" r:id="rId3"/>
    <sheet name="女子Ｓ" sheetId="4" r:id="rId4"/>
    <sheet name="女子Ｄ" sheetId="5" r:id="rId5"/>
  </sheets>
  <definedNames>
    <definedName name="_xlnm.Print_Area" localSheetId="4">'女子Ｄ'!$A$1:$AC$74</definedName>
    <definedName name="_xlnm.Print_Area" localSheetId="3">'女子Ｓ'!$A$1:$AD$107</definedName>
    <definedName name="_xlnm.Print_Area" localSheetId="2">'男子Ｄ'!$A$1:$AH$76</definedName>
    <definedName name="_xlnm.Print_Area" localSheetId="1">'男子Ｓ'!$A$1:$AD$99</definedName>
  </definedNames>
  <calcPr fullCalcOnLoad="1"/>
</workbook>
</file>

<file path=xl/sharedStrings.xml><?xml version="1.0" encoding="utf-8"?>
<sst xmlns="http://schemas.openxmlformats.org/spreadsheetml/2006/main" count="674" uniqueCount="276">
  <si>
    <t>新居浜JBC新人戦大会</t>
  </si>
  <si>
    <t>主催　新居浜市ジュニアバドミントン連盟</t>
  </si>
  <si>
    <t>後援　新居浜市教育委員会</t>
  </si>
  <si>
    <t>　　　新居浜市バドミントン協会</t>
  </si>
  <si>
    <t>２年生以下男子シングルス</t>
  </si>
  <si>
    <t>３年生男子シングルス</t>
  </si>
  <si>
    <t>４年生男子シングルス</t>
  </si>
  <si>
    <t>５年生男子シングルス</t>
  </si>
  <si>
    <t>６年生男子シングルス</t>
  </si>
  <si>
    <t>２年生以下女子シングルス</t>
  </si>
  <si>
    <t>３年生女子シングルス</t>
  </si>
  <si>
    <t>４年生女子シングルス</t>
  </si>
  <si>
    <t>５年生女子シングルス</t>
  </si>
  <si>
    <t>６年生女子シングルス</t>
  </si>
  <si>
    <t>４年生女子ダブルス</t>
  </si>
  <si>
    <t>５年生女子ダブルス</t>
  </si>
  <si>
    <t>６年生女子ダブルス</t>
  </si>
  <si>
    <t>６年生男子ダブルス</t>
  </si>
  <si>
    <t>（中　萩）</t>
  </si>
  <si>
    <t>４年生男子ダブルス</t>
  </si>
  <si>
    <t>５年生男子ダブルス</t>
  </si>
  <si>
    <t>（神　郷）</t>
  </si>
  <si>
    <t>（新　小）</t>
  </si>
  <si>
    <t>令和４年度</t>
  </si>
  <si>
    <t>場所　新居浜市山根総合体育館</t>
  </si>
  <si>
    <t>３年生男子ダブルス</t>
  </si>
  <si>
    <t>２年生以下男子ダブルス</t>
  </si>
  <si>
    <t>芝　杏優里</t>
  </si>
  <si>
    <t>３年生女子ダブルス・２年生以下女子ダブルス</t>
  </si>
  <si>
    <t>令和４年６月５日（日）9:00～17:00</t>
  </si>
  <si>
    <t>勝敗</t>
  </si>
  <si>
    <t>順位</t>
  </si>
  <si>
    <t>-</t>
  </si>
  <si>
    <t>-</t>
  </si>
  <si>
    <t>-</t>
  </si>
  <si>
    <t>（大生院）</t>
  </si>
  <si>
    <t>（船　木）</t>
  </si>
  <si>
    <t>佐藤　夢翔</t>
  </si>
  <si>
    <t>山中　勾翔</t>
  </si>
  <si>
    <t>竹林　　快</t>
  </si>
  <si>
    <t>松木　捷馬</t>
  </si>
  <si>
    <t>檜垣胡太朗</t>
  </si>
  <si>
    <t>渡部　　峻</t>
  </si>
  <si>
    <t>森　　瑛太</t>
  </si>
  <si>
    <t>（多喜浜）</t>
  </si>
  <si>
    <t>（惣　開）</t>
  </si>
  <si>
    <t>森　　悠真</t>
  </si>
  <si>
    <t>塩崎海紅弥</t>
  </si>
  <si>
    <t>玉井　太賀</t>
  </si>
  <si>
    <t>濱岡　　煌</t>
  </si>
  <si>
    <t>谷永　　悠</t>
  </si>
  <si>
    <t>濱田　　蓮</t>
  </si>
  <si>
    <t>松木　絢翔</t>
  </si>
  <si>
    <t>加地　悠人</t>
  </si>
  <si>
    <t>（角　野）</t>
  </si>
  <si>
    <t>坂本　海翔</t>
  </si>
  <si>
    <t>杉野　燈慎</t>
  </si>
  <si>
    <t>岸田　大輝</t>
  </si>
  <si>
    <t>竹林　　壮</t>
  </si>
  <si>
    <t>竹原　悠翔</t>
  </si>
  <si>
    <t>安藤　有希</t>
  </si>
  <si>
    <t>濱岡　竜矢</t>
  </si>
  <si>
    <t>森本　琉海</t>
  </si>
  <si>
    <t>大角　翔吏</t>
  </si>
  <si>
    <t>石川　紘己</t>
  </si>
  <si>
    <t>大中　悠輔</t>
  </si>
  <si>
    <t>大中</t>
  </si>
  <si>
    <t>石川</t>
  </si>
  <si>
    <t>大角</t>
  </si>
  <si>
    <t>森本</t>
  </si>
  <si>
    <t>田坂　颯汰</t>
  </si>
  <si>
    <t>高島　成史</t>
  </si>
  <si>
    <t>井上　達仁</t>
  </si>
  <si>
    <t>松木　頼希</t>
  </si>
  <si>
    <t>伊藤　蒼真</t>
  </si>
  <si>
    <t>小山　雄大</t>
  </si>
  <si>
    <t>安藤　大空</t>
  </si>
  <si>
    <t>檜垣胡太朗
佐藤　夢翔</t>
  </si>
  <si>
    <t>暫定優勝</t>
  </si>
  <si>
    <t>（中　萩）</t>
  </si>
  <si>
    <t>-</t>
  </si>
  <si>
    <t>（大生院）
（角　野）</t>
  </si>
  <si>
    <t>大角　翔吏
森本　琉海</t>
  </si>
  <si>
    <t>（新　小）
（中　萩）</t>
  </si>
  <si>
    <t>（神　郷）</t>
  </si>
  <si>
    <t>濱岡　　煌
塩崎海紅弥</t>
  </si>
  <si>
    <t>玉井　大賀
濱田　　蓮</t>
  </si>
  <si>
    <t>濱岡・塩崎</t>
  </si>
  <si>
    <t>玉井・濱田</t>
  </si>
  <si>
    <t>檜垣・佐藤</t>
  </si>
  <si>
    <t>（多喜浜）
（角　野）</t>
  </si>
  <si>
    <t>（神　郷）</t>
  </si>
  <si>
    <t>（船　木）</t>
  </si>
  <si>
    <t>（大生院）</t>
  </si>
  <si>
    <t>（惣　開）</t>
  </si>
  <si>
    <t>岸田　大輝
坂本　海翔</t>
  </si>
  <si>
    <t>濱岡　竜矢
加地　悠人</t>
  </si>
  <si>
    <t>安藤　有希
渡部　　 峻</t>
  </si>
  <si>
    <t>松木　絢翔
竹林　　 壮</t>
  </si>
  <si>
    <t>杉野　燈慎
森　　 悠真</t>
  </si>
  <si>
    <t>岸田・坂本</t>
  </si>
  <si>
    <t>安藤・渡部</t>
  </si>
  <si>
    <t>濱岡・加地</t>
  </si>
  <si>
    <t>松木・竹林</t>
  </si>
  <si>
    <t>杉野・森</t>
  </si>
  <si>
    <t>（大生院）</t>
  </si>
  <si>
    <t>（神　郷）</t>
  </si>
  <si>
    <t>（角　野）</t>
  </si>
  <si>
    <t>松木　頼希
井上　達仁</t>
  </si>
  <si>
    <t>田坂　颯汰
伊藤　蒼真</t>
  </si>
  <si>
    <t>安藤　大空
高島　成史</t>
  </si>
  <si>
    <t>小山　雄大
大中　悠輔</t>
  </si>
  <si>
    <t>松木・井上</t>
  </si>
  <si>
    <t>田坂・伊藤</t>
  </si>
  <si>
    <t>安藤・高島</t>
  </si>
  <si>
    <t>小山・大中</t>
  </si>
  <si>
    <t>大角・森本</t>
  </si>
  <si>
    <t>（大生院）</t>
  </si>
  <si>
    <t>（中　萩）</t>
  </si>
  <si>
    <t>鴻上　栞凪</t>
  </si>
  <si>
    <t>塩崎雪愛香</t>
  </si>
  <si>
    <t>真鍋　　葵</t>
  </si>
  <si>
    <t>芝</t>
  </si>
  <si>
    <t>鴻上</t>
  </si>
  <si>
    <t>塩崎</t>
  </si>
  <si>
    <t>真鍋</t>
  </si>
  <si>
    <t>（神　郷）</t>
  </si>
  <si>
    <t>（船　木）</t>
  </si>
  <si>
    <t>（惣　開）</t>
  </si>
  <si>
    <t>森　　悠樺</t>
  </si>
  <si>
    <t>神野こはる</t>
  </si>
  <si>
    <t>井上莉瑠杏</t>
  </si>
  <si>
    <t>成谷　華凛</t>
  </si>
  <si>
    <t>大角　優心</t>
  </si>
  <si>
    <t>（大生院）</t>
  </si>
  <si>
    <t>（多喜浜）</t>
  </si>
  <si>
    <t>（神　郷）</t>
  </si>
  <si>
    <t>（中　萩）</t>
  </si>
  <si>
    <t>佐藤　美翔</t>
  </si>
  <si>
    <t>永易野々花</t>
  </si>
  <si>
    <t>（惣　開）</t>
  </si>
  <si>
    <t>栗林　志帆</t>
  </si>
  <si>
    <t>山中多希莉</t>
  </si>
  <si>
    <t>（船　木）</t>
  </si>
  <si>
    <t>（新　小）</t>
  </si>
  <si>
    <t>（新　小）</t>
  </si>
  <si>
    <t>鈴木ひかり</t>
  </si>
  <si>
    <t>加地　柚葉</t>
  </si>
  <si>
    <t>大西ひまり</t>
  </si>
  <si>
    <t>（多喜浜）</t>
  </si>
  <si>
    <t>（神　郷）</t>
  </si>
  <si>
    <t>苅田　苺衣</t>
  </si>
  <si>
    <t>秋本　玲奈</t>
  </si>
  <si>
    <t>（角　野）</t>
  </si>
  <si>
    <t>田中　佑衣</t>
  </si>
  <si>
    <t>福田希乃花</t>
  </si>
  <si>
    <t>（角　野）</t>
  </si>
  <si>
    <t>秋月　結愛</t>
  </si>
  <si>
    <t>田中　佑奈</t>
  </si>
  <si>
    <t>檜垣　亜胡</t>
  </si>
  <si>
    <t>（中　萩）</t>
  </si>
  <si>
    <t>竹林　愛乃</t>
  </si>
  <si>
    <t>（新　小）</t>
  </si>
  <si>
    <t>近藤　優羽</t>
  </si>
  <si>
    <t>（船　木）</t>
  </si>
  <si>
    <t>田中　千咲</t>
  </si>
  <si>
    <t>（神　郷）</t>
  </si>
  <si>
    <t>山野　喜々</t>
  </si>
  <si>
    <t>（大生院）</t>
  </si>
  <si>
    <t>濱田莉愛奈</t>
  </si>
  <si>
    <t>加地　由佳</t>
  </si>
  <si>
    <t>（角　野）</t>
  </si>
  <si>
    <t>神野　莉子</t>
  </si>
  <si>
    <t>上田　優李</t>
  </si>
  <si>
    <t>岩崎　　栞</t>
  </si>
  <si>
    <t>山元菜乃子</t>
  </si>
  <si>
    <t>高橋明日純</t>
  </si>
  <si>
    <t>和田　悠亜</t>
  </si>
  <si>
    <t>神野　莉子
高橋明日純</t>
  </si>
  <si>
    <t>濱田莉愛奈
山元菜乃子</t>
  </si>
  <si>
    <t>（神　郷）
（大生院）</t>
  </si>
  <si>
    <t>田中　千咲
和田　悠亜</t>
  </si>
  <si>
    <t>上田　優李
山野　喜々</t>
  </si>
  <si>
    <t>加地　由佳
秋本　玲奈</t>
  </si>
  <si>
    <t>近藤　優羽
岩崎　　栞</t>
  </si>
  <si>
    <t>（新　小）</t>
  </si>
  <si>
    <t>芝　里依咲
竹林　愛乃</t>
  </si>
  <si>
    <t>（船　木）
（大生院）</t>
  </si>
  <si>
    <t>（中　萩）
（大生院）</t>
  </si>
  <si>
    <t>神野こはる
大角　優心</t>
  </si>
  <si>
    <t>苅田　未衣
井上莉瑠杏</t>
  </si>
  <si>
    <t>真鍋　　葵
芝　杏優里</t>
  </si>
  <si>
    <t>塩崎雪愛香
鴻上　栞凪</t>
  </si>
  <si>
    <t>神野・大角</t>
  </si>
  <si>
    <t>苅田・井上</t>
  </si>
  <si>
    <t>真鍋・芝</t>
  </si>
  <si>
    <t>塩崎・鴻上</t>
  </si>
  <si>
    <t>（中　萩）
（船　木）</t>
  </si>
  <si>
    <t>（惣　開）</t>
  </si>
  <si>
    <t>（新　小）
（多喜浜）</t>
  </si>
  <si>
    <t>佐藤　美翔
山中多希莉</t>
  </si>
  <si>
    <t>栗林　志帆
森　　悠樺</t>
  </si>
  <si>
    <t>永易野々花
加地　柚葉</t>
  </si>
  <si>
    <t>鈴木ひかり
大西ひまり</t>
  </si>
  <si>
    <t>佐藤・山中</t>
  </si>
  <si>
    <t>栗林・森</t>
  </si>
  <si>
    <t>永易・加地</t>
  </si>
  <si>
    <t>鈴木・大西</t>
  </si>
  <si>
    <t>（中　萩）
（角　野）</t>
  </si>
  <si>
    <t>檜垣　亜胡
秋月　結愛</t>
  </si>
  <si>
    <t>田中　佑衣
田中　佑奈</t>
  </si>
  <si>
    <t>苅田　苺衣
福田希乃花</t>
  </si>
  <si>
    <t>檜垣・秋月</t>
  </si>
  <si>
    <t>田中・田中</t>
  </si>
  <si>
    <t>苅田・福田</t>
  </si>
  <si>
    <t>07-21
10-21</t>
  </si>
  <si>
    <t>07-21
19-21</t>
  </si>
  <si>
    <t>21-07
21-04</t>
  </si>
  <si>
    <t>21-2
21-5</t>
  </si>
  <si>
    <t>16-21
12-21</t>
  </si>
  <si>
    <t>19-21
17-21</t>
  </si>
  <si>
    <t>01-21
02-21</t>
  </si>
  <si>
    <t>06-21
09-21</t>
  </si>
  <si>
    <t>21-02
21-02</t>
  </si>
  <si>
    <t>05-21
05-21</t>
  </si>
  <si>
    <t>21-16
22-20</t>
  </si>
  <si>
    <t>21-03
21-03</t>
  </si>
  <si>
    <t>10-21
11-21</t>
  </si>
  <si>
    <t>21-06
21-09</t>
  </si>
  <si>
    <t>08-21
05-21</t>
  </si>
  <si>
    <t>17-21
07-21</t>
  </si>
  <si>
    <t>21-15
07-21
19-21</t>
  </si>
  <si>
    <t>21-04
21-07</t>
  </si>
  <si>
    <t>12-21
11-21</t>
  </si>
  <si>
    <t>03-21
03-21</t>
  </si>
  <si>
    <t>05-21
04-21</t>
  </si>
  <si>
    <t>02-21
05-21</t>
  </si>
  <si>
    <t>21-02
21-02</t>
  </si>
  <si>
    <t>21-18
21-16</t>
  </si>
  <si>
    <t>21-11
21-16</t>
  </si>
  <si>
    <t>21-08
21-06</t>
  </si>
  <si>
    <t>01-21
02-21</t>
  </si>
  <si>
    <t>05-21
14-21</t>
  </si>
  <si>
    <t>09-21
09-21</t>
  </si>
  <si>
    <t>21-09
21-12</t>
  </si>
  <si>
    <t>21-15
21-12</t>
  </si>
  <si>
    <t>05-21
04-21</t>
  </si>
  <si>
    <t>21-05
21-01</t>
  </si>
  <si>
    <t>21-09
21-10</t>
  </si>
  <si>
    <t>15-21
19-21</t>
  </si>
  <si>
    <t>20-22
12-21</t>
  </si>
  <si>
    <t>21-03
21-06</t>
  </si>
  <si>
    <t>03-21
02-21</t>
  </si>
  <si>
    <t>16-21
18-21</t>
  </si>
  <si>
    <t>21-2
21-2</t>
  </si>
  <si>
    <t>4-21
3-21</t>
  </si>
  <si>
    <t>15-21
8-21</t>
  </si>
  <si>
    <t>21-13
21-19</t>
  </si>
  <si>
    <t>23-21
21-18</t>
  </si>
  <si>
    <t>21-19
21-18</t>
  </si>
  <si>
    <t>9-21
7-21</t>
  </si>
  <si>
    <t>21-1
21-1</t>
  </si>
  <si>
    <t>21-05
21-04</t>
  </si>
  <si>
    <t>12-21
19-21</t>
  </si>
  <si>
    <t>21-14
21-17</t>
  </si>
  <si>
    <t>苅田　未衣</t>
  </si>
  <si>
    <t>06-21
07-21</t>
  </si>
  <si>
    <t>21-15
21-14</t>
  </si>
  <si>
    <t>21-16
21-19</t>
  </si>
  <si>
    <t>21-02
21-06</t>
  </si>
  <si>
    <t>11-21
21-18
05-21</t>
  </si>
  <si>
    <t>21-13
21-09</t>
  </si>
  <si>
    <t>16-21
21-08
21-13</t>
  </si>
  <si>
    <t>21-09
21-00</t>
  </si>
  <si>
    <t>芝　里依咲</t>
  </si>
  <si>
    <t>19-21
13-21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</si>
</sst>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Osaka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18"/>
      <name val="Osaka"/>
      <family val="3"/>
    </font>
    <font>
      <sz val="11"/>
      <name val="Osaka"/>
      <family val="3"/>
    </font>
    <font>
      <sz val="6"/>
      <name val="Osaka"/>
      <family val="3"/>
    </font>
    <font>
      <sz val="9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Osaka"/>
      <family val="3"/>
    </font>
    <font>
      <b/>
      <sz val="12"/>
      <color indexed="12"/>
      <name val="Osaka"/>
      <family val="3"/>
    </font>
    <font>
      <b/>
      <sz val="9"/>
      <name val="Osaka"/>
      <family val="3"/>
    </font>
    <font>
      <sz val="9"/>
      <color indexed="9"/>
      <name val="Osaka"/>
      <family val="3"/>
    </font>
    <font>
      <sz val="12"/>
      <color indexed="9"/>
      <name val="Osaka"/>
      <family val="3"/>
    </font>
    <font>
      <sz val="12"/>
      <color indexed="22"/>
      <name val="Osaka"/>
      <family val="3"/>
    </font>
    <font>
      <sz val="6"/>
      <color indexed="9"/>
      <name val="Osaka"/>
      <family val="3"/>
    </font>
    <font>
      <sz val="9"/>
      <color indexed="22"/>
      <name val="Osaka"/>
      <family val="3"/>
    </font>
    <font>
      <b/>
      <sz val="16"/>
      <color indexed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2" fillId="7" borderId="4" applyNumberFormat="0" applyAlignment="0" applyProtection="0"/>
    <xf numFmtId="0" fontId="2" fillId="0" borderId="0">
      <alignment vertical="center"/>
      <protection/>
    </xf>
    <xf numFmtId="0" fontId="23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4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8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15" xfId="0" applyFont="1" applyBorder="1" applyAlignment="1" quotePrefix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0" borderId="3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41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7" fillId="0" borderId="45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2" fillId="0" borderId="25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6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25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26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72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5" fillId="0" borderId="73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7</xdr:col>
      <xdr:colOff>47625</xdr:colOff>
      <xdr:row>34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790825"/>
          <a:ext cx="53340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</xdr:row>
      <xdr:rowOff>85725</xdr:rowOff>
    </xdr:from>
    <xdr:to>
      <xdr:col>3</xdr:col>
      <xdr:colOff>581025</xdr:colOff>
      <xdr:row>3</xdr:row>
      <xdr:rowOff>171450</xdr:rowOff>
    </xdr:to>
    <xdr:sp>
      <xdr:nvSpPr>
        <xdr:cNvPr id="2" name="Rectangle 133">
          <a:hlinkClick r:id="rId2"/>
        </xdr:cNvPr>
        <xdr:cNvSpPr>
          <a:spLocks/>
        </xdr:cNvSpPr>
      </xdr:nvSpPr>
      <xdr:spPr>
        <a:xfrm>
          <a:off x="1914525" y="438150"/>
          <a:ext cx="1381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95250</xdr:colOff>
      <xdr:row>24</xdr:row>
      <xdr:rowOff>28575</xdr:rowOff>
    </xdr:from>
    <xdr:ext cx="266700" cy="495300"/>
    <xdr:sp>
      <xdr:nvSpPr>
        <xdr:cNvPr id="1" name="TextBox 1"/>
        <xdr:cNvSpPr txBox="1">
          <a:spLocks noChangeArrowheads="1"/>
        </xdr:cNvSpPr>
      </xdr:nvSpPr>
      <xdr:spPr>
        <a:xfrm>
          <a:off x="3819525" y="4162425"/>
          <a:ext cx="266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渡部峻</a:t>
          </a:r>
        </a:p>
      </xdr:txBody>
    </xdr:sp>
    <xdr:clientData/>
  </xdr:oneCellAnchor>
  <xdr:oneCellAnchor>
    <xdr:from>
      <xdr:col>10</xdr:col>
      <xdr:colOff>95250</xdr:colOff>
      <xdr:row>6</xdr:row>
      <xdr:rowOff>28575</xdr:rowOff>
    </xdr:from>
    <xdr:ext cx="266700" cy="495300"/>
    <xdr:sp>
      <xdr:nvSpPr>
        <xdr:cNvPr id="2" name="TextBox 2"/>
        <xdr:cNvSpPr txBox="1">
          <a:spLocks noChangeArrowheads="1"/>
        </xdr:cNvSpPr>
      </xdr:nvSpPr>
      <xdr:spPr>
        <a:xfrm>
          <a:off x="3819525" y="971550"/>
          <a:ext cx="266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竹林快</a:t>
          </a:r>
        </a:p>
      </xdr:txBody>
    </xdr:sp>
    <xdr:clientData/>
  </xdr:oneCellAnchor>
  <xdr:oneCellAnchor>
    <xdr:from>
      <xdr:col>11</xdr:col>
      <xdr:colOff>95250</xdr:colOff>
      <xdr:row>45</xdr:row>
      <xdr:rowOff>123825</xdr:rowOff>
    </xdr:from>
    <xdr:ext cx="266700" cy="638175"/>
    <xdr:sp>
      <xdr:nvSpPr>
        <xdr:cNvPr id="3" name="TextBox 3"/>
        <xdr:cNvSpPr txBox="1">
          <a:spLocks noChangeArrowheads="1"/>
        </xdr:cNvSpPr>
      </xdr:nvSpPr>
      <xdr:spPr>
        <a:xfrm>
          <a:off x="4067175" y="8010525"/>
          <a:ext cx="2667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松木絢翔</a:t>
          </a:r>
        </a:p>
      </xdr:txBody>
    </xdr:sp>
    <xdr:clientData/>
  </xdr:oneCellAnchor>
  <xdr:oneCellAnchor>
    <xdr:from>
      <xdr:col>10</xdr:col>
      <xdr:colOff>95250</xdr:colOff>
      <xdr:row>86</xdr:row>
      <xdr:rowOff>66675</xdr:rowOff>
    </xdr:from>
    <xdr:ext cx="266700" cy="647700"/>
    <xdr:sp>
      <xdr:nvSpPr>
        <xdr:cNvPr id="4" name="TextBox 4"/>
        <xdr:cNvSpPr txBox="1">
          <a:spLocks noChangeArrowheads="1"/>
        </xdr:cNvSpPr>
      </xdr:nvSpPr>
      <xdr:spPr>
        <a:xfrm>
          <a:off x="3819525" y="15316200"/>
          <a:ext cx="266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田坂颯汰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95250</xdr:colOff>
      <xdr:row>24</xdr:row>
      <xdr:rowOff>76200</xdr:rowOff>
    </xdr:from>
    <xdr:ext cx="266700" cy="647700"/>
    <xdr:sp>
      <xdr:nvSpPr>
        <xdr:cNvPr id="1" name="TextBox 1"/>
        <xdr:cNvSpPr txBox="1">
          <a:spLocks noChangeArrowheads="1"/>
        </xdr:cNvSpPr>
      </xdr:nvSpPr>
      <xdr:spPr>
        <a:xfrm>
          <a:off x="3905250" y="4248150"/>
          <a:ext cx="266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苅田未衣</a:t>
          </a:r>
        </a:p>
      </xdr:txBody>
    </xdr:sp>
    <xdr:clientData/>
  </xdr:oneCellAnchor>
  <xdr:oneCellAnchor>
    <xdr:from>
      <xdr:col>10</xdr:col>
      <xdr:colOff>95250</xdr:colOff>
      <xdr:row>62</xdr:row>
      <xdr:rowOff>66675</xdr:rowOff>
    </xdr:from>
    <xdr:ext cx="266700" cy="647700"/>
    <xdr:sp>
      <xdr:nvSpPr>
        <xdr:cNvPr id="2" name="TextBox 2"/>
        <xdr:cNvSpPr txBox="1">
          <a:spLocks noChangeArrowheads="1"/>
        </xdr:cNvSpPr>
      </xdr:nvSpPr>
      <xdr:spPr>
        <a:xfrm>
          <a:off x="3905250" y="11001375"/>
          <a:ext cx="266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苅田苺衣</a:t>
          </a:r>
        </a:p>
      </xdr:txBody>
    </xdr:sp>
    <xdr:clientData/>
  </xdr:oneCellAnchor>
  <xdr:oneCellAnchor>
    <xdr:from>
      <xdr:col>10</xdr:col>
      <xdr:colOff>95250</xdr:colOff>
      <xdr:row>42</xdr:row>
      <xdr:rowOff>66675</xdr:rowOff>
    </xdr:from>
    <xdr:ext cx="266700" cy="647700"/>
    <xdr:sp>
      <xdr:nvSpPr>
        <xdr:cNvPr id="3" name="TextBox 3"/>
        <xdr:cNvSpPr txBox="1">
          <a:spLocks noChangeArrowheads="1"/>
        </xdr:cNvSpPr>
      </xdr:nvSpPr>
      <xdr:spPr>
        <a:xfrm>
          <a:off x="3905250" y="7439025"/>
          <a:ext cx="266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佐藤美翔</a:t>
          </a:r>
        </a:p>
      </xdr:txBody>
    </xdr:sp>
    <xdr:clientData/>
  </xdr:oneCellAnchor>
  <xdr:oneCellAnchor>
    <xdr:from>
      <xdr:col>11</xdr:col>
      <xdr:colOff>95250</xdr:colOff>
      <xdr:row>88</xdr:row>
      <xdr:rowOff>66675</xdr:rowOff>
    </xdr:from>
    <xdr:ext cx="266700" cy="647700"/>
    <xdr:sp>
      <xdr:nvSpPr>
        <xdr:cNvPr id="4" name="TextBox 4"/>
        <xdr:cNvSpPr txBox="1">
          <a:spLocks noChangeArrowheads="1"/>
        </xdr:cNvSpPr>
      </xdr:nvSpPr>
      <xdr:spPr>
        <a:xfrm>
          <a:off x="4152900" y="15687675"/>
          <a:ext cx="266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芝里依咲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</xdr:colOff>
      <xdr:row>61</xdr:row>
      <xdr:rowOff>123825</xdr:rowOff>
    </xdr:from>
    <xdr:ext cx="447675" cy="638175"/>
    <xdr:sp>
      <xdr:nvSpPr>
        <xdr:cNvPr id="1" name="TextBox 1"/>
        <xdr:cNvSpPr txBox="1">
          <a:spLocks noChangeArrowheads="1"/>
        </xdr:cNvSpPr>
      </xdr:nvSpPr>
      <xdr:spPr>
        <a:xfrm>
          <a:off x="4029075" y="10906125"/>
          <a:ext cx="447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芝里依咲
竹林愛乃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G44"/>
  <sheetViews>
    <sheetView showGridLines="0" tabSelected="1" view="pageBreakPreview" zoomScale="60" zoomScaleNormal="65" zoomScalePageLayoutView="0" workbookViewId="0" topLeftCell="A1">
      <selection activeCell="A1" sqref="A1"/>
    </sheetView>
  </sheetViews>
  <sheetFormatPr defaultColWidth="9" defaultRowHeight="15"/>
  <cols>
    <col min="1" max="1" width="9" style="1" customWidth="1"/>
    <col min="2" max="2" width="10.5" style="1" customWidth="1"/>
    <col min="3" max="7" width="9" style="1" customWidth="1"/>
    <col min="8" max="8" width="13" style="1" customWidth="1"/>
    <col min="9" max="9" width="11" style="1" customWidth="1"/>
    <col min="10" max="16384" width="9" style="1" customWidth="1"/>
  </cols>
  <sheetData>
    <row r="6" ht="45.75">
      <c r="B6" s="2" t="s">
        <v>23</v>
      </c>
    </row>
    <row r="8" ht="45.75">
      <c r="B8" s="2" t="s">
        <v>0</v>
      </c>
    </row>
    <row r="40" spans="2:7" ht="21">
      <c r="B40" s="3" t="s">
        <v>29</v>
      </c>
      <c r="C40" s="3"/>
      <c r="D40"/>
      <c r="E40"/>
      <c r="F40"/>
      <c r="G40"/>
    </row>
    <row r="41" spans="2:7" ht="21">
      <c r="B41" s="3" t="s">
        <v>24</v>
      </c>
      <c r="C41" s="3"/>
      <c r="D41"/>
      <c r="E41"/>
      <c r="F41"/>
      <c r="G41"/>
    </row>
    <row r="42" spans="2:7" ht="21">
      <c r="B42" s="3" t="s">
        <v>1</v>
      </c>
      <c r="C42" s="3"/>
      <c r="D42"/>
      <c r="E42"/>
      <c r="F42"/>
      <c r="G42"/>
    </row>
    <row r="43" spans="2:7" ht="21">
      <c r="B43" s="3" t="s">
        <v>2</v>
      </c>
      <c r="C43" s="3"/>
      <c r="D43"/>
      <c r="E43"/>
      <c r="F43"/>
      <c r="G43"/>
    </row>
    <row r="44" spans="2:7" ht="21">
      <c r="B44" s="3" t="s">
        <v>3</v>
      </c>
      <c r="C44" s="3"/>
      <c r="D44"/>
      <c r="E44"/>
      <c r="F44"/>
      <c r="G4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J98"/>
  <sheetViews>
    <sheetView showGridLines="0" view="pageBreakPreview" zoomScaleSheetLayoutView="100" workbookViewId="0" topLeftCell="A1">
      <pane xSplit="14985" topLeftCell="AQ1" activePane="topLeft" state="split"/>
      <selection pane="topLeft" activeCell="A1" sqref="A1"/>
      <selection pane="topRight" activeCell="AQ1" sqref="AQ1"/>
    </sheetView>
  </sheetViews>
  <sheetFormatPr defaultColWidth="8.796875" defaultRowHeight="15"/>
  <cols>
    <col min="1" max="1" width="2.69921875" style="0" customWidth="1"/>
    <col min="2" max="2" width="7.59765625" style="0" customWidth="1"/>
    <col min="3" max="3" width="10.59765625" style="0" customWidth="1"/>
    <col min="4" max="28" width="2.59765625" style="0" customWidth="1"/>
    <col min="29" max="37" width="3.59765625" style="0" customWidth="1"/>
  </cols>
  <sheetData>
    <row r="2" spans="1:31" ht="9.75" customHeight="1">
      <c r="A2" s="127" t="s">
        <v>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9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9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6" spans="2:27" ht="15" thickBot="1">
      <c r="B6" s="117" t="s">
        <v>35</v>
      </c>
      <c r="C6" s="128" t="s">
        <v>39</v>
      </c>
      <c r="D6" s="82"/>
      <c r="E6" s="82"/>
      <c r="F6" s="82"/>
      <c r="G6" s="82"/>
      <c r="H6" s="82"/>
      <c r="I6" s="82"/>
      <c r="O6" s="5"/>
      <c r="P6" s="5"/>
      <c r="Q6" s="5"/>
      <c r="R6" s="5"/>
      <c r="S6" s="5"/>
      <c r="T6" s="128" t="s">
        <v>40</v>
      </c>
      <c r="U6" s="128"/>
      <c r="V6" s="128"/>
      <c r="W6" s="128"/>
      <c r="X6" s="128"/>
      <c r="Y6" s="134" t="s">
        <v>21</v>
      </c>
      <c r="Z6" s="134"/>
      <c r="AA6" s="134"/>
    </row>
    <row r="7" spans="2:27" ht="15">
      <c r="B7" s="117"/>
      <c r="C7" s="128"/>
      <c r="I7" s="4"/>
      <c r="J7" s="88"/>
      <c r="M7" s="7"/>
      <c r="N7" s="10"/>
      <c r="T7" s="128"/>
      <c r="U7" s="128"/>
      <c r="V7" s="128"/>
      <c r="W7" s="128"/>
      <c r="X7" s="128"/>
      <c r="Y7" s="134"/>
      <c r="Z7" s="134"/>
      <c r="AA7" s="134"/>
    </row>
    <row r="8" spans="9:13" ht="15">
      <c r="I8" s="4"/>
      <c r="J8" s="88"/>
      <c r="M8" s="7"/>
    </row>
    <row r="9" spans="8:16" ht="15">
      <c r="H9" s="135" t="s">
        <v>238</v>
      </c>
      <c r="I9" s="131"/>
      <c r="J9" s="88"/>
      <c r="K9" s="4"/>
      <c r="L9" s="4"/>
      <c r="M9" s="7"/>
      <c r="N9" s="116" t="s">
        <v>236</v>
      </c>
      <c r="O9" s="119"/>
      <c r="P9" s="18"/>
    </row>
    <row r="10" spans="2:16" ht="15" thickBot="1">
      <c r="B10" s="117" t="s">
        <v>36</v>
      </c>
      <c r="C10" s="128" t="s">
        <v>38</v>
      </c>
      <c r="D10" s="5"/>
      <c r="E10" s="5"/>
      <c r="F10" s="5"/>
      <c r="G10" s="5"/>
      <c r="H10" s="131"/>
      <c r="I10" s="131"/>
      <c r="J10" s="84"/>
      <c r="K10" s="92"/>
      <c r="L10" s="5"/>
      <c r="M10" s="8"/>
      <c r="N10" s="118"/>
      <c r="O10" s="119"/>
      <c r="P10" s="18"/>
    </row>
    <row r="11" spans="2:16" ht="14.25">
      <c r="B11" s="117"/>
      <c r="C11" s="128"/>
      <c r="E11" s="19"/>
      <c r="F11" s="129" t="s">
        <v>221</v>
      </c>
      <c r="G11" s="130"/>
      <c r="H11" s="131"/>
      <c r="I11" s="132"/>
      <c r="K11" s="113" t="s">
        <v>259</v>
      </c>
      <c r="L11" s="114"/>
      <c r="M11" s="94"/>
      <c r="N11" s="119"/>
      <c r="O11" s="119"/>
      <c r="P11" s="18"/>
    </row>
    <row r="12" spans="5:16" ht="15" thickBot="1">
      <c r="E12" s="18"/>
      <c r="F12" s="131"/>
      <c r="G12" s="132"/>
      <c r="H12" s="133"/>
      <c r="I12" s="136"/>
      <c r="K12" s="115"/>
      <c r="L12" s="115"/>
      <c r="M12" s="90"/>
      <c r="N12" s="119"/>
      <c r="O12" s="119"/>
      <c r="P12" s="18"/>
    </row>
    <row r="13" spans="5:13" ht="14.25">
      <c r="E13" s="18"/>
      <c r="F13" s="131"/>
      <c r="G13" s="131"/>
      <c r="H13" s="88"/>
      <c r="K13" s="115"/>
      <c r="L13" s="115"/>
      <c r="M13" s="90"/>
    </row>
    <row r="14" spans="2:27" ht="15" thickBot="1">
      <c r="B14" s="117" t="s">
        <v>18</v>
      </c>
      <c r="C14" s="128" t="s">
        <v>37</v>
      </c>
      <c r="D14" s="82"/>
      <c r="E14" s="93"/>
      <c r="F14" s="133"/>
      <c r="G14" s="133"/>
      <c r="H14" s="88"/>
      <c r="M14" s="90"/>
      <c r="N14" s="82"/>
      <c r="O14" s="82"/>
      <c r="P14" s="82"/>
      <c r="Q14" s="82"/>
      <c r="R14" s="82"/>
      <c r="S14" s="82"/>
      <c r="T14" s="128" t="s">
        <v>41</v>
      </c>
      <c r="U14" s="128"/>
      <c r="V14" s="128"/>
      <c r="W14" s="128"/>
      <c r="X14" s="128"/>
      <c r="Y14" s="134" t="s">
        <v>18</v>
      </c>
      <c r="Z14" s="134"/>
      <c r="AA14" s="134"/>
    </row>
    <row r="15" spans="2:27" ht="14.25">
      <c r="B15" s="117"/>
      <c r="C15" s="128"/>
      <c r="T15" s="128"/>
      <c r="U15" s="128"/>
      <c r="V15" s="128"/>
      <c r="W15" s="128"/>
      <c r="X15" s="128"/>
      <c r="Y15" s="134"/>
      <c r="Z15" s="134"/>
      <c r="AA15" s="134"/>
    </row>
    <row r="18" spans="1:31" ht="9.75" customHeight="1">
      <c r="A18" s="127" t="s">
        <v>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</row>
    <row r="19" spans="1:31" ht="9.7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</row>
    <row r="20" spans="1:31" ht="9.7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</row>
    <row r="22" spans="2:27" ht="15" thickBot="1">
      <c r="B22" s="117" t="s">
        <v>21</v>
      </c>
      <c r="C22" s="128" t="s">
        <v>42</v>
      </c>
      <c r="D22" s="82"/>
      <c r="E22" s="82"/>
      <c r="F22" s="82"/>
      <c r="G22" s="82"/>
      <c r="P22" s="82"/>
      <c r="Q22" s="82"/>
      <c r="R22" s="82"/>
      <c r="S22" s="82"/>
      <c r="T22" s="128" t="s">
        <v>51</v>
      </c>
      <c r="U22" s="128"/>
      <c r="V22" s="128"/>
      <c r="W22" s="128"/>
      <c r="X22" s="128"/>
      <c r="Y22" s="134" t="s">
        <v>21</v>
      </c>
      <c r="Z22" s="134"/>
      <c r="AA22" s="134"/>
    </row>
    <row r="23" spans="2:27" ht="14.25">
      <c r="B23" s="117"/>
      <c r="C23" s="128"/>
      <c r="E23" s="73"/>
      <c r="F23" s="135" t="s">
        <v>237</v>
      </c>
      <c r="G23" s="131"/>
      <c r="H23" s="88"/>
      <c r="O23" s="90"/>
      <c r="P23" s="139" t="s">
        <v>245</v>
      </c>
      <c r="Q23" s="119"/>
      <c r="R23" s="73"/>
      <c r="T23" s="128"/>
      <c r="U23" s="128"/>
      <c r="V23" s="128"/>
      <c r="W23" s="128"/>
      <c r="X23" s="128"/>
      <c r="Y23" s="134"/>
      <c r="Z23" s="134"/>
      <c r="AA23" s="134"/>
    </row>
    <row r="24" spans="5:18" ht="15" thickBot="1">
      <c r="E24" s="18"/>
      <c r="F24" s="131"/>
      <c r="G24" s="131"/>
      <c r="H24" s="84"/>
      <c r="I24" s="82"/>
      <c r="N24" s="82"/>
      <c r="O24" s="92"/>
      <c r="P24" s="119"/>
      <c r="Q24" s="119"/>
      <c r="R24" s="18"/>
    </row>
    <row r="25" spans="5:18" ht="15">
      <c r="E25" s="18"/>
      <c r="F25" s="131"/>
      <c r="G25" s="132"/>
      <c r="I25" s="4"/>
      <c r="J25" s="88"/>
      <c r="M25" s="7"/>
      <c r="O25" s="7"/>
      <c r="P25" s="118"/>
      <c r="Q25" s="119"/>
      <c r="R25" s="18"/>
    </row>
    <row r="26" spans="2:27" ht="15">
      <c r="B26" s="117" t="s">
        <v>44</v>
      </c>
      <c r="C26" s="128" t="s">
        <v>43</v>
      </c>
      <c r="D26" s="5"/>
      <c r="E26" s="20"/>
      <c r="F26" s="137"/>
      <c r="G26" s="138"/>
      <c r="I26" s="4"/>
      <c r="J26" s="88"/>
      <c r="M26" s="7"/>
      <c r="O26" s="7"/>
      <c r="P26" s="140"/>
      <c r="Q26" s="102"/>
      <c r="R26" s="20"/>
      <c r="S26" s="5"/>
      <c r="T26" s="128" t="s">
        <v>50</v>
      </c>
      <c r="U26" s="128"/>
      <c r="V26" s="128"/>
      <c r="W26" s="128"/>
      <c r="X26" s="128"/>
      <c r="Y26" s="134" t="s">
        <v>36</v>
      </c>
      <c r="Z26" s="134"/>
      <c r="AA26" s="134"/>
    </row>
    <row r="27" spans="2:27" ht="15">
      <c r="B27" s="117"/>
      <c r="C27" s="128"/>
      <c r="H27" s="106" t="s">
        <v>254</v>
      </c>
      <c r="I27" s="131"/>
      <c r="J27" s="88"/>
      <c r="M27" s="7"/>
      <c r="N27" s="116" t="s">
        <v>260</v>
      </c>
      <c r="O27" s="117"/>
      <c r="T27" s="128"/>
      <c r="U27" s="128"/>
      <c r="V27" s="128"/>
      <c r="W27" s="128"/>
      <c r="X27" s="128"/>
      <c r="Y27" s="134"/>
      <c r="Z27" s="134"/>
      <c r="AA27" s="134"/>
    </row>
    <row r="28" spans="8:15" ht="15" thickBot="1">
      <c r="H28" s="107"/>
      <c r="I28" s="131"/>
      <c r="J28" s="84"/>
      <c r="K28" s="82"/>
      <c r="L28" s="83"/>
      <c r="M28" s="8"/>
      <c r="N28" s="118"/>
      <c r="O28" s="117"/>
    </row>
    <row r="29" spans="8:15" ht="14.25">
      <c r="H29" s="107"/>
      <c r="I29" s="132"/>
      <c r="K29" s="113" t="s">
        <v>269</v>
      </c>
      <c r="L29" s="114"/>
      <c r="M29" s="94"/>
      <c r="N29" s="119"/>
      <c r="O29" s="117"/>
    </row>
    <row r="30" spans="2:27" ht="15" thickBot="1">
      <c r="B30" s="117" t="s">
        <v>45</v>
      </c>
      <c r="C30" s="128" t="s">
        <v>46</v>
      </c>
      <c r="D30" s="82"/>
      <c r="E30" s="82"/>
      <c r="F30" s="82"/>
      <c r="G30" s="82"/>
      <c r="H30" s="107"/>
      <c r="I30" s="132"/>
      <c r="K30" s="115"/>
      <c r="L30" s="115"/>
      <c r="M30" s="90"/>
      <c r="N30" s="119"/>
      <c r="O30" s="117"/>
      <c r="P30" s="5"/>
      <c r="Q30" s="5"/>
      <c r="R30" s="5"/>
      <c r="S30" s="5"/>
      <c r="T30" s="128" t="s">
        <v>49</v>
      </c>
      <c r="U30" s="128"/>
      <c r="V30" s="128"/>
      <c r="W30" s="128"/>
      <c r="X30" s="128"/>
      <c r="Y30" s="134" t="s">
        <v>22</v>
      </c>
      <c r="Z30" s="134"/>
      <c r="AA30" s="134"/>
    </row>
    <row r="31" spans="2:27" ht="14.25">
      <c r="B31" s="117"/>
      <c r="C31" s="128"/>
      <c r="E31" s="73"/>
      <c r="F31" s="135" t="s">
        <v>239</v>
      </c>
      <c r="G31" s="131"/>
      <c r="H31" s="88"/>
      <c r="I31" s="7"/>
      <c r="K31" s="115"/>
      <c r="L31" s="115"/>
      <c r="M31" s="90"/>
      <c r="O31" s="7"/>
      <c r="P31" s="103" t="s">
        <v>242</v>
      </c>
      <c r="Q31" s="104"/>
      <c r="R31" s="19"/>
      <c r="T31" s="128"/>
      <c r="U31" s="128"/>
      <c r="V31" s="128"/>
      <c r="W31" s="128"/>
      <c r="X31" s="128"/>
      <c r="Y31" s="134"/>
      <c r="Z31" s="134"/>
      <c r="AA31" s="134"/>
    </row>
    <row r="32" spans="5:18" ht="15" thickBot="1">
      <c r="E32" s="18"/>
      <c r="F32" s="131"/>
      <c r="G32" s="131"/>
      <c r="H32" s="84"/>
      <c r="I32" s="85"/>
      <c r="M32" s="90"/>
      <c r="N32" s="82"/>
      <c r="O32" s="85"/>
      <c r="P32" s="118"/>
      <c r="Q32" s="119"/>
      <c r="R32" s="18"/>
    </row>
    <row r="33" spans="5:18" ht="14.25">
      <c r="E33" s="18"/>
      <c r="F33" s="131"/>
      <c r="G33" s="132"/>
      <c r="O33" s="90"/>
      <c r="P33" s="119"/>
      <c r="Q33" s="119"/>
      <c r="R33" s="18"/>
    </row>
    <row r="34" spans="2:27" ht="15" thickBot="1">
      <c r="B34" s="117" t="s">
        <v>18</v>
      </c>
      <c r="C34" s="128" t="s">
        <v>47</v>
      </c>
      <c r="D34" s="5"/>
      <c r="E34" s="20"/>
      <c r="F34" s="137"/>
      <c r="G34" s="138"/>
      <c r="O34" s="90"/>
      <c r="P34" s="105"/>
      <c r="Q34" s="105"/>
      <c r="R34" s="93"/>
      <c r="S34" s="82"/>
      <c r="T34" s="128" t="s">
        <v>48</v>
      </c>
      <c r="U34" s="128"/>
      <c r="V34" s="128"/>
      <c r="W34" s="128"/>
      <c r="X34" s="128"/>
      <c r="Y34" s="134" t="s">
        <v>21</v>
      </c>
      <c r="Z34" s="134"/>
      <c r="AA34" s="134"/>
    </row>
    <row r="35" spans="2:27" ht="14.25">
      <c r="B35" s="117"/>
      <c r="C35" s="128"/>
      <c r="T35" s="128"/>
      <c r="U35" s="128"/>
      <c r="V35" s="128"/>
      <c r="W35" s="128"/>
      <c r="X35" s="128"/>
      <c r="Y35" s="134"/>
      <c r="Z35" s="134"/>
      <c r="AA35" s="134"/>
    </row>
    <row r="38" spans="1:31" ht="9.75" customHeight="1">
      <c r="A38" s="127" t="s">
        <v>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 ht="9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2" spans="2:8" ht="15" thickBot="1">
      <c r="B42" s="117" t="s">
        <v>35</v>
      </c>
      <c r="C42" s="128" t="s">
        <v>52</v>
      </c>
      <c r="D42" s="82"/>
      <c r="E42" s="82"/>
      <c r="F42" s="82"/>
      <c r="G42" s="82"/>
      <c r="H42" s="82"/>
    </row>
    <row r="43" spans="2:9" ht="14.25">
      <c r="B43" s="117"/>
      <c r="C43" s="128"/>
      <c r="H43" s="4"/>
      <c r="I43" s="88"/>
    </row>
    <row r="44" spans="7:29" ht="15" thickBot="1">
      <c r="G44" s="106" t="s">
        <v>240</v>
      </c>
      <c r="H44" s="131"/>
      <c r="I44" s="88"/>
      <c r="Q44" s="82"/>
      <c r="R44" s="82"/>
      <c r="S44" s="82"/>
      <c r="T44" s="82"/>
      <c r="U44" s="82"/>
      <c r="V44" s="128" t="s">
        <v>61</v>
      </c>
      <c r="W44" s="128"/>
      <c r="X44" s="128"/>
      <c r="Y44" s="128"/>
      <c r="Z44" s="128"/>
      <c r="AA44" s="134" t="s">
        <v>36</v>
      </c>
      <c r="AB44" s="134"/>
      <c r="AC44" s="134"/>
    </row>
    <row r="45" spans="7:29" ht="15" thickBot="1">
      <c r="G45" s="107"/>
      <c r="H45" s="131"/>
      <c r="I45" s="84"/>
      <c r="J45" s="82"/>
      <c r="P45" s="90"/>
      <c r="Q45" s="139" t="s">
        <v>244</v>
      </c>
      <c r="R45" s="119"/>
      <c r="S45" s="73"/>
      <c r="V45" s="128"/>
      <c r="W45" s="128"/>
      <c r="X45" s="128"/>
      <c r="Y45" s="128"/>
      <c r="Z45" s="128"/>
      <c r="AA45" s="134"/>
      <c r="AB45" s="134"/>
      <c r="AC45" s="134"/>
    </row>
    <row r="46" spans="2:19" ht="15.75" thickBot="1">
      <c r="B46" s="117" t="s">
        <v>36</v>
      </c>
      <c r="C46" s="128" t="s">
        <v>53</v>
      </c>
      <c r="D46" s="82"/>
      <c r="E46" s="82"/>
      <c r="F46" s="82"/>
      <c r="G46" s="107"/>
      <c r="H46" s="132"/>
      <c r="J46" s="4"/>
      <c r="K46" s="88"/>
      <c r="O46" s="82"/>
      <c r="P46" s="92"/>
      <c r="Q46" s="119"/>
      <c r="R46" s="119"/>
      <c r="S46" s="18"/>
    </row>
    <row r="47" spans="2:19" ht="15">
      <c r="B47" s="117"/>
      <c r="C47" s="128"/>
      <c r="D47" s="73"/>
      <c r="E47" s="100" t="s">
        <v>226</v>
      </c>
      <c r="F47" s="101"/>
      <c r="G47" s="107"/>
      <c r="H47" s="132"/>
      <c r="J47" s="4"/>
      <c r="K47" s="88"/>
      <c r="N47" s="7"/>
      <c r="P47" s="7"/>
      <c r="Q47" s="118"/>
      <c r="R47" s="119"/>
      <c r="S47" s="18"/>
    </row>
    <row r="48" spans="4:29" ht="15.75" thickBot="1">
      <c r="D48" s="18"/>
      <c r="E48" s="131"/>
      <c r="F48" s="98"/>
      <c r="G48" s="84"/>
      <c r="H48" s="85"/>
      <c r="J48" s="4"/>
      <c r="K48" s="88"/>
      <c r="N48" s="7"/>
      <c r="P48" s="7"/>
      <c r="Q48" s="140"/>
      <c r="R48" s="102"/>
      <c r="S48" s="20"/>
      <c r="T48" s="5"/>
      <c r="U48" s="5"/>
      <c r="V48" s="128" t="s">
        <v>60</v>
      </c>
      <c r="W48" s="128"/>
      <c r="X48" s="128"/>
      <c r="Y48" s="128"/>
      <c r="Z48" s="128"/>
      <c r="AA48" s="134" t="s">
        <v>21</v>
      </c>
      <c r="AB48" s="134"/>
      <c r="AC48" s="134"/>
    </row>
    <row r="49" spans="4:29" ht="15">
      <c r="D49" s="18"/>
      <c r="E49" s="131"/>
      <c r="F49" s="131"/>
      <c r="G49" s="86"/>
      <c r="I49" s="106" t="s">
        <v>261</v>
      </c>
      <c r="J49" s="131"/>
      <c r="K49" s="88"/>
      <c r="N49" s="7"/>
      <c r="O49" s="116" t="s">
        <v>263</v>
      </c>
      <c r="P49" s="117"/>
      <c r="V49" s="128"/>
      <c r="W49" s="128"/>
      <c r="X49" s="128"/>
      <c r="Y49" s="128"/>
      <c r="Z49" s="128"/>
      <c r="AA49" s="134"/>
      <c r="AB49" s="134"/>
      <c r="AC49" s="134"/>
    </row>
    <row r="50" spans="2:16" ht="15" thickBot="1">
      <c r="B50" s="117" t="s">
        <v>54</v>
      </c>
      <c r="C50" s="128" t="s">
        <v>55</v>
      </c>
      <c r="D50" s="20"/>
      <c r="E50" s="137"/>
      <c r="F50" s="137"/>
      <c r="G50" s="81"/>
      <c r="I50" s="107"/>
      <c r="J50" s="131"/>
      <c r="K50" s="84"/>
      <c r="L50" s="82"/>
      <c r="M50" s="83"/>
      <c r="N50" s="8"/>
      <c r="O50" s="118"/>
      <c r="P50" s="117"/>
    </row>
    <row r="51" spans="2:16" ht="14.25">
      <c r="B51" s="117"/>
      <c r="C51" s="128"/>
      <c r="I51" s="107"/>
      <c r="J51" s="132"/>
      <c r="L51" s="113" t="s">
        <v>271</v>
      </c>
      <c r="M51" s="114"/>
      <c r="N51" s="94"/>
      <c r="O51" s="119"/>
      <c r="P51" s="117"/>
    </row>
    <row r="52" spans="9:29" ht="14.25">
      <c r="I52" s="107"/>
      <c r="J52" s="132"/>
      <c r="L52" s="115"/>
      <c r="M52" s="115"/>
      <c r="N52" s="90"/>
      <c r="O52" s="119"/>
      <c r="P52" s="117"/>
      <c r="Q52" s="5"/>
      <c r="R52" s="5"/>
      <c r="S52" s="5"/>
      <c r="T52" s="5"/>
      <c r="U52" s="5"/>
      <c r="V52" s="128" t="s">
        <v>59</v>
      </c>
      <c r="W52" s="128"/>
      <c r="X52" s="128"/>
      <c r="Y52" s="128"/>
      <c r="Z52" s="128"/>
      <c r="AA52" s="134" t="s">
        <v>36</v>
      </c>
      <c r="AB52" s="134"/>
      <c r="AC52" s="134"/>
    </row>
    <row r="53" spans="10:29" ht="14.25">
      <c r="J53" s="7"/>
      <c r="L53" s="115"/>
      <c r="M53" s="115"/>
      <c r="N53" s="90"/>
      <c r="P53" s="7"/>
      <c r="Q53" s="103" t="s">
        <v>241</v>
      </c>
      <c r="R53" s="104"/>
      <c r="S53" s="19"/>
      <c r="V53" s="128"/>
      <c r="W53" s="128"/>
      <c r="X53" s="128"/>
      <c r="Y53" s="128"/>
      <c r="Z53" s="128"/>
      <c r="AA53" s="134"/>
      <c r="AB53" s="134"/>
      <c r="AC53" s="134"/>
    </row>
    <row r="54" spans="2:19" ht="15" thickBot="1">
      <c r="B54" s="117" t="s">
        <v>45</v>
      </c>
      <c r="C54" s="128" t="s">
        <v>56</v>
      </c>
      <c r="D54" s="5"/>
      <c r="E54" s="5"/>
      <c r="F54" s="5"/>
      <c r="G54" s="5"/>
      <c r="H54" s="5"/>
      <c r="J54" s="7"/>
      <c r="N54" s="90"/>
      <c r="O54" s="82"/>
      <c r="P54" s="85"/>
      <c r="Q54" s="118"/>
      <c r="R54" s="119"/>
      <c r="S54" s="18"/>
    </row>
    <row r="55" spans="2:19" ht="14.25">
      <c r="B55" s="117"/>
      <c r="C55" s="128"/>
      <c r="F55" s="19"/>
      <c r="G55" s="129" t="s">
        <v>243</v>
      </c>
      <c r="H55" s="130"/>
      <c r="J55" s="7"/>
      <c r="P55" s="90"/>
      <c r="Q55" s="119"/>
      <c r="R55" s="119"/>
      <c r="S55" s="18"/>
    </row>
    <row r="56" spans="6:29" ht="15" thickBot="1">
      <c r="F56" s="18"/>
      <c r="G56" s="131"/>
      <c r="H56" s="132"/>
      <c r="I56" s="89"/>
      <c r="J56" s="85"/>
      <c r="P56" s="90"/>
      <c r="Q56" s="105"/>
      <c r="R56" s="105"/>
      <c r="S56" s="93"/>
      <c r="T56" s="82"/>
      <c r="U56" s="82"/>
      <c r="V56" s="128" t="s">
        <v>58</v>
      </c>
      <c r="W56" s="128"/>
      <c r="X56" s="128"/>
      <c r="Y56" s="128"/>
      <c r="Z56" s="128"/>
      <c r="AA56" s="134" t="s">
        <v>35</v>
      </c>
      <c r="AB56" s="134"/>
      <c r="AC56" s="134"/>
    </row>
    <row r="57" spans="6:29" ht="14.25">
      <c r="F57" s="18"/>
      <c r="G57" s="131"/>
      <c r="H57" s="131"/>
      <c r="I57" s="88"/>
      <c r="V57" s="128"/>
      <c r="W57" s="128"/>
      <c r="X57" s="128"/>
      <c r="Y57" s="128"/>
      <c r="Z57" s="128"/>
      <c r="AA57" s="134"/>
      <c r="AB57" s="134"/>
      <c r="AC57" s="134"/>
    </row>
    <row r="58" spans="2:9" ht="15" thickBot="1">
      <c r="B58" s="117" t="s">
        <v>44</v>
      </c>
      <c r="C58" s="128" t="s">
        <v>57</v>
      </c>
      <c r="D58" s="82"/>
      <c r="E58" s="82"/>
      <c r="F58" s="93"/>
      <c r="G58" s="133"/>
      <c r="H58" s="133"/>
      <c r="I58" s="88"/>
    </row>
    <row r="59" spans="2:3" ht="14.25">
      <c r="B59" s="117"/>
      <c r="C59" s="128"/>
    </row>
    <row r="62" spans="1:31" ht="9.75" customHeight="1">
      <c r="A62" s="127" t="s">
        <v>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</row>
    <row r="63" spans="1:31" ht="9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</row>
    <row r="64" spans="1:31" ht="9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</row>
    <row r="66" spans="2:28" s="11" customFormat="1" ht="15" customHeight="1">
      <c r="B66" s="12"/>
      <c r="C66" s="13"/>
      <c r="D66" s="120" t="s">
        <v>66</v>
      </c>
      <c r="E66" s="121"/>
      <c r="F66" s="121"/>
      <c r="G66" s="121"/>
      <c r="H66" s="122"/>
      <c r="I66" s="120" t="s">
        <v>67</v>
      </c>
      <c r="J66" s="121"/>
      <c r="K66" s="121"/>
      <c r="L66" s="121"/>
      <c r="M66" s="122"/>
      <c r="N66" s="120" t="s">
        <v>68</v>
      </c>
      <c r="O66" s="121"/>
      <c r="P66" s="121"/>
      <c r="Q66" s="121"/>
      <c r="R66" s="122"/>
      <c r="S66" s="120" t="s">
        <v>69</v>
      </c>
      <c r="T66" s="121"/>
      <c r="U66" s="121"/>
      <c r="V66" s="121"/>
      <c r="W66" s="122"/>
      <c r="X66" s="99" t="s">
        <v>30</v>
      </c>
      <c r="Y66" s="79"/>
      <c r="Z66" s="80"/>
      <c r="AA66" s="99" t="s">
        <v>31</v>
      </c>
      <c r="AB66" s="80"/>
    </row>
    <row r="67" spans="2:36" s="11" customFormat="1" ht="15" customHeight="1">
      <c r="B67" s="141" t="s">
        <v>18</v>
      </c>
      <c r="C67" s="144" t="s">
        <v>65</v>
      </c>
      <c r="D67" s="147"/>
      <c r="E67" s="148"/>
      <c r="F67" s="148"/>
      <c r="G67" s="148"/>
      <c r="H67" s="149"/>
      <c r="I67" s="15" t="str">
        <f>IF(I68="","",IF(I68&gt;M68,"○","×"))</f>
        <v>○</v>
      </c>
      <c r="J67" s="22">
        <v>21</v>
      </c>
      <c r="K67" s="23" t="s">
        <v>33</v>
      </c>
      <c r="L67" s="22">
        <v>8</v>
      </c>
      <c r="M67" s="24"/>
      <c r="N67" s="15" t="str">
        <f>IF(N68="","",IF(N68&gt;R68,"○","×"))</f>
        <v>○</v>
      </c>
      <c r="O67" s="22">
        <v>21</v>
      </c>
      <c r="P67" s="23" t="s">
        <v>33</v>
      </c>
      <c r="Q67" s="22">
        <v>6</v>
      </c>
      <c r="R67" s="24"/>
      <c r="S67" s="15" t="str">
        <f>IF(S68="","",IF(S68&gt;W68,"○","×"))</f>
        <v>○</v>
      </c>
      <c r="T67" s="22">
        <v>21</v>
      </c>
      <c r="U67" s="23" t="s">
        <v>33</v>
      </c>
      <c r="V67" s="22">
        <v>5</v>
      </c>
      <c r="W67" s="24"/>
      <c r="X67" s="144">
        <f>IF(I67="","",COUNTIF(I67:W67,"○"))</f>
        <v>3</v>
      </c>
      <c r="Y67" s="156" t="s">
        <v>32</v>
      </c>
      <c r="Z67" s="159">
        <f>IF(I67="","",COUNTIF(I67:W67,"×"))</f>
        <v>0</v>
      </c>
      <c r="AA67" s="144">
        <f>IF(AD68="","",RANK(AD68,AD67:AD78))</f>
        <v>1</v>
      </c>
      <c r="AB67" s="159"/>
      <c r="AE67" s="110">
        <f>IF(J67="","",IF(J67&gt;L67,1,0))</f>
        <v>1</v>
      </c>
      <c r="AF67" s="110">
        <f>IF(J67="","",IF(J67&lt;L67,1,0))</f>
        <v>0</v>
      </c>
      <c r="AG67" s="110">
        <f>IF(O67="","",IF(O67&gt;Q67,1,0))</f>
        <v>1</v>
      </c>
      <c r="AH67" s="110">
        <f>IF(O67="","",IF(O67&lt;Q67,1,0))</f>
        <v>0</v>
      </c>
      <c r="AI67" s="110">
        <f>IF(T67="","",IF(T67&gt;V67,1,0))</f>
        <v>1</v>
      </c>
      <c r="AJ67" s="110">
        <f>IF(T67="","",IF(T67&lt;V67,1,0))</f>
        <v>0</v>
      </c>
    </row>
    <row r="68" spans="2:36" s="11" customFormat="1" ht="15" customHeight="1">
      <c r="B68" s="142"/>
      <c r="C68" s="145"/>
      <c r="D68" s="150"/>
      <c r="E68" s="151"/>
      <c r="F68" s="151"/>
      <c r="G68" s="151"/>
      <c r="H68" s="152"/>
      <c r="I68" s="123">
        <f>IF(J67="","",SUM(AE67:AE69))</f>
        <v>2</v>
      </c>
      <c r="J68" s="25">
        <v>21</v>
      </c>
      <c r="K68" s="23" t="s">
        <v>33</v>
      </c>
      <c r="L68" s="25">
        <v>8</v>
      </c>
      <c r="M68" s="125">
        <f>IF(J67="","",SUM(AF67:AF69))</f>
        <v>0</v>
      </c>
      <c r="N68" s="123">
        <f>IF(O67="","",SUM(AG67:AG69))</f>
        <v>2</v>
      </c>
      <c r="O68" s="25">
        <v>21</v>
      </c>
      <c r="P68" s="23" t="s">
        <v>33</v>
      </c>
      <c r="Q68" s="25">
        <v>10</v>
      </c>
      <c r="R68" s="125">
        <f>IF(O67="","",SUM(AH67:AH69))</f>
        <v>0</v>
      </c>
      <c r="S68" s="123">
        <f>IF(T67="","",SUM(AI67:AI69))</f>
        <v>2</v>
      </c>
      <c r="T68" s="25">
        <v>21</v>
      </c>
      <c r="U68" s="23" t="s">
        <v>33</v>
      </c>
      <c r="V68" s="25">
        <v>7</v>
      </c>
      <c r="W68" s="125">
        <f>IF(T67="","",SUM(AJ67:AJ69))</f>
        <v>0</v>
      </c>
      <c r="X68" s="145"/>
      <c r="Y68" s="157"/>
      <c r="Z68" s="160"/>
      <c r="AA68" s="145"/>
      <c r="AB68" s="160"/>
      <c r="AD68" s="108">
        <f>IF(X67="","",X67*1000+(I68+N68+S68)*100+((I68+N68+S68)-(M68+R68+W68))*10+((SUM(J67:J69)+SUM(O67:O69)+SUM(T67:T69))-(SUM(L67:L69)+SUM(Q67:Q69)+SUM(V67:V69))))</f>
        <v>3742</v>
      </c>
      <c r="AE68" s="110">
        <f>IF(J68="","",IF(J68&gt;L68,1,0))</f>
        <v>1</v>
      </c>
      <c r="AF68" s="110">
        <f>IF(J68="","",IF(J68&lt;L68,1,0))</f>
        <v>0</v>
      </c>
      <c r="AG68" s="110">
        <f>IF(O68="","",IF(O68&gt;Q68,1,0))</f>
        <v>1</v>
      </c>
      <c r="AH68" s="110">
        <f>IF(O68="","",IF(O68&lt;Q68,1,0))</f>
        <v>0</v>
      </c>
      <c r="AI68" s="110">
        <f>IF(T68="","",IF(T68&gt;V68,1,0))</f>
        <v>1</v>
      </c>
      <c r="AJ68" s="110">
        <f>IF(T68="","",IF(T68&lt;V68,1,0))</f>
        <v>0</v>
      </c>
    </row>
    <row r="69" spans="2:36" s="11" customFormat="1" ht="15" customHeight="1">
      <c r="B69" s="143"/>
      <c r="C69" s="146"/>
      <c r="D69" s="153"/>
      <c r="E69" s="154"/>
      <c r="F69" s="154"/>
      <c r="G69" s="154"/>
      <c r="H69" s="155"/>
      <c r="I69" s="124"/>
      <c r="J69" s="27"/>
      <c r="K69" s="23" t="s">
        <v>33</v>
      </c>
      <c r="L69" s="27"/>
      <c r="M69" s="126"/>
      <c r="N69" s="124"/>
      <c r="O69" s="27"/>
      <c r="P69" s="28" t="s">
        <v>33</v>
      </c>
      <c r="Q69" s="27"/>
      <c r="R69" s="126"/>
      <c r="S69" s="124"/>
      <c r="T69" s="27"/>
      <c r="U69" s="23" t="s">
        <v>33</v>
      </c>
      <c r="V69" s="27"/>
      <c r="W69" s="126"/>
      <c r="X69" s="146"/>
      <c r="Y69" s="158"/>
      <c r="Z69" s="161"/>
      <c r="AA69" s="146"/>
      <c r="AB69" s="161"/>
      <c r="AD69" s="109"/>
      <c r="AE69" s="110">
        <f>IF(J69="","",IF(J69&gt;L69,1,0))</f>
      </c>
      <c r="AF69" s="110">
        <f>IF(J69="","",IF(J69&lt;L69,1,0))</f>
      </c>
      <c r="AG69" s="110">
        <f>IF(O69="","",IF(O69&gt;Q69,1,0))</f>
      </c>
      <c r="AH69" s="110">
        <f>IF(O69="","",IF(O69&lt;Q69,1,0))</f>
      </c>
      <c r="AI69" s="110">
        <f>IF(T69="","",IF(T69&gt;V69,1,0))</f>
      </c>
      <c r="AJ69" s="110">
        <f>IF(T69="","",IF(T69&lt;V69,1,0))</f>
      </c>
    </row>
    <row r="70" spans="2:36" s="11" customFormat="1" ht="15" customHeight="1">
      <c r="B70" s="141" t="s">
        <v>36</v>
      </c>
      <c r="C70" s="144" t="s">
        <v>64</v>
      </c>
      <c r="D70" s="15" t="str">
        <f>IF(D71="","",IF(D71&gt;H71,"○","×"))</f>
        <v>×</v>
      </c>
      <c r="E70" s="17">
        <f>IF(L67="","",L67)</f>
        <v>8</v>
      </c>
      <c r="F70" s="16" t="s">
        <v>34</v>
      </c>
      <c r="G70" s="17">
        <f>IF(J67="","",J67)</f>
        <v>21</v>
      </c>
      <c r="H70" s="24"/>
      <c r="I70" s="147"/>
      <c r="J70" s="148"/>
      <c r="K70" s="148"/>
      <c r="L70" s="148"/>
      <c r="M70" s="149"/>
      <c r="N70" s="15" t="str">
        <f>IF(N71="","",IF(N71&gt;R71,"○","×"))</f>
        <v>×</v>
      </c>
      <c r="O70" s="22">
        <v>12</v>
      </c>
      <c r="P70" s="23" t="s">
        <v>34</v>
      </c>
      <c r="Q70" s="22">
        <v>21</v>
      </c>
      <c r="R70" s="24"/>
      <c r="S70" s="15" t="str">
        <f>IF(S71="","",IF(S71&gt;W71,"○","×"))</f>
        <v>○</v>
      </c>
      <c r="T70" s="22">
        <v>21</v>
      </c>
      <c r="U70" s="29" t="s">
        <v>34</v>
      </c>
      <c r="V70" s="22">
        <v>17</v>
      </c>
      <c r="W70" s="24"/>
      <c r="X70" s="144">
        <f>IF(D70="","",COUNTIF(D70:W72,"○"))</f>
        <v>1</v>
      </c>
      <c r="Y70" s="156" t="s">
        <v>32</v>
      </c>
      <c r="Z70" s="159">
        <f>IF(D70="","",COUNTIF(D70:W72,"×"))</f>
        <v>2</v>
      </c>
      <c r="AA70" s="144">
        <f>IF(AD71="","",RANK(AD71,AD67:AD78))</f>
        <v>3</v>
      </c>
      <c r="AB70" s="159"/>
      <c r="AD70" s="109"/>
      <c r="AE70" s="110">
        <f>IF(O70="","",IF(O70&gt;Q70,1,0))</f>
        <v>0</v>
      </c>
      <c r="AF70" s="110">
        <f>IF(O70="","",IF(O70&lt;Q70,1,0))</f>
        <v>1</v>
      </c>
      <c r="AG70" s="110">
        <f>IF(T70="","",IF(T70&gt;V70,1,0))</f>
        <v>1</v>
      </c>
      <c r="AH70" s="110">
        <f>IF(T70="","",IF(T70&lt;V70,1,0))</f>
        <v>0</v>
      </c>
      <c r="AI70" s="110"/>
      <c r="AJ70" s="110"/>
    </row>
    <row r="71" spans="2:36" s="11" customFormat="1" ht="15" customHeight="1">
      <c r="B71" s="142"/>
      <c r="C71" s="145"/>
      <c r="D71" s="162">
        <f>M68</f>
        <v>0</v>
      </c>
      <c r="E71" s="30">
        <f>IF(L68="","",L68)</f>
        <v>8</v>
      </c>
      <c r="F71" s="23" t="s">
        <v>33</v>
      </c>
      <c r="G71" s="30">
        <f>IF(J68="","",J68)</f>
        <v>21</v>
      </c>
      <c r="H71" s="125">
        <f>I68</f>
        <v>2</v>
      </c>
      <c r="I71" s="150"/>
      <c r="J71" s="151"/>
      <c r="K71" s="151"/>
      <c r="L71" s="151"/>
      <c r="M71" s="152"/>
      <c r="N71" s="123">
        <f>IF(O70="","",SUM(AE70:AE72))</f>
        <v>0</v>
      </c>
      <c r="O71" s="25">
        <v>16</v>
      </c>
      <c r="P71" s="23" t="s">
        <v>33</v>
      </c>
      <c r="Q71" s="25">
        <v>21</v>
      </c>
      <c r="R71" s="125">
        <f>IF(O70="","",SUM(AF70:AF72))</f>
        <v>2</v>
      </c>
      <c r="S71" s="123">
        <f>IF(T70="","",SUM(AG70:AG72))</f>
        <v>2</v>
      </c>
      <c r="T71" s="25">
        <v>21</v>
      </c>
      <c r="U71" s="23" t="s">
        <v>33</v>
      </c>
      <c r="V71" s="25">
        <v>14</v>
      </c>
      <c r="W71" s="125">
        <f>IF(T70="","",SUM(AH70:AH72))</f>
        <v>0</v>
      </c>
      <c r="X71" s="145"/>
      <c r="Y71" s="157"/>
      <c r="Z71" s="160"/>
      <c r="AA71" s="145"/>
      <c r="AB71" s="160"/>
      <c r="AD71" s="108">
        <f>IF(X70="","",X70*1000+(D71+N71+S71)*100+((D71+N71+S71)-(H71+R71+W71))*10+((SUM(E70:E72)+SUM(O70:O72)+SUM(T70:T72))-(SUM(G70:G72)+SUM(Q70:Q72)+SUM(V70:V72))))</f>
        <v>1151</v>
      </c>
      <c r="AE71" s="110">
        <f>IF(O71="","",IF(O71&gt;Q71,1,0))</f>
        <v>0</v>
      </c>
      <c r="AF71" s="110">
        <f>IF(O71="","",IF(O71&lt;Q71,1,0))</f>
        <v>1</v>
      </c>
      <c r="AG71" s="110">
        <f>IF(T71="","",IF(T71&gt;V71,1,0))</f>
        <v>1</v>
      </c>
      <c r="AH71" s="110">
        <f>IF(T71="","",IF(T71&lt;V71,1,0))</f>
        <v>0</v>
      </c>
      <c r="AI71" s="110"/>
      <c r="AJ71" s="110"/>
    </row>
    <row r="72" spans="2:36" s="11" customFormat="1" ht="15" customHeight="1">
      <c r="B72" s="143"/>
      <c r="C72" s="146"/>
      <c r="D72" s="163"/>
      <c r="E72" s="31">
        <f>IF(L69="","",L69)</f>
      </c>
      <c r="F72" s="28" t="s">
        <v>33</v>
      </c>
      <c r="G72" s="31">
        <f>IF(J69="","",J69)</f>
      </c>
      <c r="H72" s="126"/>
      <c r="I72" s="153"/>
      <c r="J72" s="154"/>
      <c r="K72" s="154"/>
      <c r="L72" s="154"/>
      <c r="M72" s="155"/>
      <c r="N72" s="124"/>
      <c r="O72" s="27"/>
      <c r="P72" s="23" t="s">
        <v>33</v>
      </c>
      <c r="Q72" s="27"/>
      <c r="R72" s="126"/>
      <c r="S72" s="124"/>
      <c r="T72" s="27"/>
      <c r="U72" s="28" t="s">
        <v>33</v>
      </c>
      <c r="V72" s="27"/>
      <c r="W72" s="126"/>
      <c r="X72" s="146"/>
      <c r="Y72" s="158"/>
      <c r="Z72" s="161"/>
      <c r="AA72" s="146"/>
      <c r="AB72" s="161"/>
      <c r="AD72" s="109"/>
      <c r="AE72" s="110">
        <f>IF(O72="","",IF(O72&gt;Q72,1,0))</f>
      </c>
      <c r="AF72" s="110">
        <f>IF(O72="","",IF(O72&lt;Q72,1,0))</f>
      </c>
      <c r="AG72" s="110">
        <f>IF(T72="","",IF(T72&gt;V72,1,0))</f>
      </c>
      <c r="AH72" s="110">
        <f>IF(T72="","",IF(T72&lt;V72,1,0))</f>
      </c>
      <c r="AI72" s="110"/>
      <c r="AJ72" s="110"/>
    </row>
    <row r="73" spans="2:36" s="11" customFormat="1" ht="15" customHeight="1">
      <c r="B73" s="141" t="s">
        <v>35</v>
      </c>
      <c r="C73" s="144" t="s">
        <v>63</v>
      </c>
      <c r="D73" s="15" t="str">
        <f>IF(D74="","",IF(D74&gt;H74,"○","×"))</f>
        <v>×</v>
      </c>
      <c r="E73" s="17">
        <f>IF(Q67="","",Q67)</f>
        <v>6</v>
      </c>
      <c r="F73" s="16" t="s">
        <v>33</v>
      </c>
      <c r="G73" s="17">
        <f>IF(O67="","",O67)</f>
        <v>21</v>
      </c>
      <c r="H73" s="24"/>
      <c r="I73" s="15" t="str">
        <f>IF(I74="","",IF(I74&gt;M74,"○","×"))</f>
        <v>○</v>
      </c>
      <c r="J73" s="22">
        <f>IF(Q70="","",Q70)</f>
        <v>21</v>
      </c>
      <c r="K73" s="23" t="s">
        <v>33</v>
      </c>
      <c r="L73" s="22">
        <f>IF(O70="","",O70)</f>
        <v>12</v>
      </c>
      <c r="M73" s="24"/>
      <c r="N73" s="147"/>
      <c r="O73" s="148"/>
      <c r="P73" s="148"/>
      <c r="Q73" s="148"/>
      <c r="R73" s="149"/>
      <c r="S73" s="15" t="str">
        <f>IF(S74="","",IF(S74&gt;W74,"○","×"))</f>
        <v>×</v>
      </c>
      <c r="T73" s="22">
        <v>16</v>
      </c>
      <c r="U73" s="23" t="s">
        <v>33</v>
      </c>
      <c r="V73" s="22">
        <v>21</v>
      </c>
      <c r="W73" s="24"/>
      <c r="X73" s="144">
        <f>IF(D73="","",COUNTIF(D73:W75,"○"))</f>
        <v>1</v>
      </c>
      <c r="Y73" s="156" t="s">
        <v>32</v>
      </c>
      <c r="Z73" s="159">
        <f>IF(D73="","",COUNTIF(D73:W75,"×"))</f>
        <v>2</v>
      </c>
      <c r="AA73" s="144">
        <f>IF(AD74="","",RANK(AD74,AD67:AD78))</f>
        <v>2</v>
      </c>
      <c r="AB73" s="159"/>
      <c r="AD73" s="109"/>
      <c r="AE73" s="110">
        <f>IF(T73="","",IF(T73&gt;V73,1,0))</f>
        <v>0</v>
      </c>
      <c r="AF73" s="110">
        <f>IF(T73="","",IF(T73&lt;V73,1,0))</f>
        <v>1</v>
      </c>
      <c r="AG73" s="110"/>
      <c r="AH73" s="110"/>
      <c r="AI73" s="110"/>
      <c r="AJ73" s="110"/>
    </row>
    <row r="74" spans="2:36" s="11" customFormat="1" ht="15" customHeight="1">
      <c r="B74" s="142"/>
      <c r="C74" s="145"/>
      <c r="D74" s="162">
        <f>R68</f>
        <v>0</v>
      </c>
      <c r="E74" s="30">
        <f>IF(Q68="","",Q68)</f>
        <v>10</v>
      </c>
      <c r="F74" s="23" t="s">
        <v>33</v>
      </c>
      <c r="G74" s="30">
        <f>IF(O68="","",O68)</f>
        <v>21</v>
      </c>
      <c r="H74" s="125">
        <f>N68</f>
        <v>2</v>
      </c>
      <c r="I74" s="123">
        <f>R71</f>
        <v>2</v>
      </c>
      <c r="J74" s="25">
        <f>IF(Q71="","",Q71)</f>
        <v>21</v>
      </c>
      <c r="K74" s="23" t="s">
        <v>33</v>
      </c>
      <c r="L74" s="25">
        <f>IF(O71="","",O71)</f>
        <v>16</v>
      </c>
      <c r="M74" s="125">
        <f>N71</f>
        <v>0</v>
      </c>
      <c r="N74" s="150"/>
      <c r="O74" s="151"/>
      <c r="P74" s="151"/>
      <c r="Q74" s="151"/>
      <c r="R74" s="152"/>
      <c r="S74" s="123">
        <f>IF(T73="","",SUM(AE73:AE75))</f>
        <v>0</v>
      </c>
      <c r="T74" s="25">
        <v>19</v>
      </c>
      <c r="U74" s="23" t="s">
        <v>33</v>
      </c>
      <c r="V74" s="25">
        <v>21</v>
      </c>
      <c r="W74" s="125">
        <f>IF(T73="","",SUM(AF73:AF75))</f>
        <v>2</v>
      </c>
      <c r="X74" s="145"/>
      <c r="Y74" s="157"/>
      <c r="Z74" s="160"/>
      <c r="AA74" s="145"/>
      <c r="AB74" s="160"/>
      <c r="AD74" s="108">
        <f>IF(X73="","",X73*1000+(D74+I74+S74)*100+((D74+I74+S74)-(H74+M74+W74))*10+((SUM(E73:E75)+SUM(J73:J75)+SUM(T73:T75))-(SUM(G73:G75)+SUM(L73:L75)+SUM(V73:V75))))</f>
        <v>1161</v>
      </c>
      <c r="AE74" s="110">
        <f>IF(T74="","",IF(T74&gt;V74,1,0))</f>
        <v>0</v>
      </c>
      <c r="AF74" s="110">
        <f>IF(T74="","",IF(T74&lt;V74,1,0))</f>
        <v>1</v>
      </c>
      <c r="AG74" s="110"/>
      <c r="AH74" s="110"/>
      <c r="AI74" s="110"/>
      <c r="AJ74" s="110"/>
    </row>
    <row r="75" spans="2:32" s="11" customFormat="1" ht="15" customHeight="1">
      <c r="B75" s="143"/>
      <c r="C75" s="146"/>
      <c r="D75" s="163"/>
      <c r="E75" s="31">
        <f>IF(Q69="","",Q69)</f>
      </c>
      <c r="F75" s="28" t="s">
        <v>33</v>
      </c>
      <c r="G75" s="31">
        <f>IF(O69="","",O69)</f>
      </c>
      <c r="H75" s="126"/>
      <c r="I75" s="124"/>
      <c r="J75" s="27">
        <f>IF(Q72="","",Q72)</f>
      </c>
      <c r="K75" s="28" t="s">
        <v>33</v>
      </c>
      <c r="L75" s="27">
        <f>IF(O72="","",O72)</f>
      </c>
      <c r="M75" s="126"/>
      <c r="N75" s="153"/>
      <c r="O75" s="154"/>
      <c r="P75" s="154"/>
      <c r="Q75" s="154"/>
      <c r="R75" s="155"/>
      <c r="S75" s="124"/>
      <c r="T75" s="27"/>
      <c r="U75" s="23" t="s">
        <v>33</v>
      </c>
      <c r="V75" s="27"/>
      <c r="W75" s="126"/>
      <c r="X75" s="146"/>
      <c r="Y75" s="158"/>
      <c r="Z75" s="161"/>
      <c r="AA75" s="146"/>
      <c r="AB75" s="161"/>
      <c r="AD75" s="109"/>
      <c r="AE75" s="11">
        <f>IF(T75="","",IF(T75&gt;V75,1,0))</f>
      </c>
      <c r="AF75" s="11">
        <f>IF(T75="","",IF(T75&lt;V75,1,0))</f>
      </c>
    </row>
    <row r="76" spans="2:30" s="11" customFormat="1" ht="15" customHeight="1">
      <c r="B76" s="141" t="s">
        <v>54</v>
      </c>
      <c r="C76" s="144" t="s">
        <v>62</v>
      </c>
      <c r="D76" s="15" t="str">
        <f>IF(D77="","",IF(D77&gt;H77,"○","×"))</f>
        <v>×</v>
      </c>
      <c r="E76" s="17">
        <f>IF(V67="","",V67)</f>
        <v>5</v>
      </c>
      <c r="F76" s="16" t="s">
        <v>33</v>
      </c>
      <c r="G76" s="17">
        <f>IF(T67="","",T67)</f>
        <v>21</v>
      </c>
      <c r="H76" s="24"/>
      <c r="I76" s="15" t="str">
        <f>IF(I77="","",IF(I77&gt;M77,"○","×"))</f>
        <v>×</v>
      </c>
      <c r="J76" s="22">
        <f>IF(V70="","",V70)</f>
        <v>17</v>
      </c>
      <c r="K76" s="23" t="s">
        <v>33</v>
      </c>
      <c r="L76" s="22">
        <f>IF(T70="","",T70)</f>
        <v>21</v>
      </c>
      <c r="M76" s="24"/>
      <c r="N76" s="15" t="str">
        <f>IF(N77="","",IF(N77&gt;R77,"○","×"))</f>
        <v>○</v>
      </c>
      <c r="O76" s="22">
        <f>IF(V73="","",V73)</f>
        <v>21</v>
      </c>
      <c r="P76" s="23" t="s">
        <v>33</v>
      </c>
      <c r="Q76" s="22">
        <f>IF(T73="","",T73)</f>
        <v>16</v>
      </c>
      <c r="R76" s="24"/>
      <c r="S76" s="147"/>
      <c r="T76" s="148"/>
      <c r="U76" s="148"/>
      <c r="V76" s="148"/>
      <c r="W76" s="149"/>
      <c r="X76" s="144">
        <f>IF(D76="","",COUNTIF(D76:R76,"○"))</f>
        <v>1</v>
      </c>
      <c r="Y76" s="156" t="s">
        <v>32</v>
      </c>
      <c r="Z76" s="159">
        <f>IF(D76="","",COUNTIF(D76:R76,"×"))</f>
        <v>2</v>
      </c>
      <c r="AA76" s="144">
        <f>IF(AD77="","",RANK(AD77,AD67:AD78))</f>
        <v>4</v>
      </c>
      <c r="AB76" s="159"/>
      <c r="AD76" s="109"/>
    </row>
    <row r="77" spans="2:30" s="11" customFormat="1" ht="15" customHeight="1">
      <c r="B77" s="142"/>
      <c r="C77" s="145"/>
      <c r="D77" s="162">
        <f>W68</f>
        <v>0</v>
      </c>
      <c r="E77" s="30">
        <f>IF(V68="","",V68)</f>
        <v>7</v>
      </c>
      <c r="F77" s="23" t="s">
        <v>33</v>
      </c>
      <c r="G77" s="30">
        <f>IF(T68="","",T68)</f>
        <v>21</v>
      </c>
      <c r="H77" s="125">
        <f>S68</f>
        <v>2</v>
      </c>
      <c r="I77" s="123">
        <f>W71</f>
        <v>0</v>
      </c>
      <c r="J77" s="25">
        <f>IF(V71="","",V71)</f>
        <v>14</v>
      </c>
      <c r="K77" s="23" t="s">
        <v>33</v>
      </c>
      <c r="L77" s="25">
        <f>IF(T71="","",T71)</f>
        <v>21</v>
      </c>
      <c r="M77" s="125">
        <f>S71</f>
        <v>2</v>
      </c>
      <c r="N77" s="123">
        <f>W74</f>
        <v>2</v>
      </c>
      <c r="O77" s="25">
        <f>IF(V74="","",V74)</f>
        <v>21</v>
      </c>
      <c r="P77" s="23" t="s">
        <v>33</v>
      </c>
      <c r="Q77" s="25">
        <f>IF(T74="","",T74)</f>
        <v>19</v>
      </c>
      <c r="R77" s="125">
        <f>S74</f>
        <v>0</v>
      </c>
      <c r="S77" s="150"/>
      <c r="T77" s="151"/>
      <c r="U77" s="151"/>
      <c r="V77" s="151"/>
      <c r="W77" s="152"/>
      <c r="X77" s="145"/>
      <c r="Y77" s="157"/>
      <c r="Z77" s="160"/>
      <c r="AA77" s="145"/>
      <c r="AB77" s="160"/>
      <c r="AD77" s="108">
        <f>IF(X76="","",X76*1000+(D77+I77+N77)*100+((D77+I77+N77)-(H77+M77+R77))*10+((SUM(E76:E78)+SUM(J76:J78)+SUM(O76:O78))-(SUM(G76:G78)+SUM(L76:L78)+SUM(Q76:Q78))))</f>
        <v>1146</v>
      </c>
    </row>
    <row r="78" spans="2:28" s="11" customFormat="1" ht="15" customHeight="1">
      <c r="B78" s="143"/>
      <c r="C78" s="146"/>
      <c r="D78" s="163"/>
      <c r="E78" s="31">
        <f>IF(V69="","",V69)</f>
      </c>
      <c r="F78" s="28" t="s">
        <v>33</v>
      </c>
      <c r="G78" s="31">
        <f>IF(T69="","",T69)</f>
      </c>
      <c r="H78" s="126"/>
      <c r="I78" s="124"/>
      <c r="J78" s="27">
        <f>IF(V72="","",V72)</f>
      </c>
      <c r="K78" s="28" t="s">
        <v>33</v>
      </c>
      <c r="L78" s="27">
        <f>IF(T72="","",T72)</f>
      </c>
      <c r="M78" s="126"/>
      <c r="N78" s="124"/>
      <c r="O78" s="27">
        <f>IF(V75="","",V75)</f>
      </c>
      <c r="P78" s="28" t="s">
        <v>33</v>
      </c>
      <c r="Q78" s="27">
        <f>IF(T75="","",T75)</f>
      </c>
      <c r="R78" s="126"/>
      <c r="S78" s="153"/>
      <c r="T78" s="154"/>
      <c r="U78" s="154"/>
      <c r="V78" s="154"/>
      <c r="W78" s="155"/>
      <c r="X78" s="146"/>
      <c r="Y78" s="158"/>
      <c r="Z78" s="161"/>
      <c r="AA78" s="146"/>
      <c r="AB78" s="161"/>
    </row>
    <row r="81" spans="1:31" ht="9.75" customHeight="1">
      <c r="A81" s="127" t="s">
        <v>8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ht="9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1:31" ht="9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5" spans="16:27" ht="15" thickBot="1">
      <c r="P85" s="82"/>
      <c r="Q85" s="82"/>
      <c r="R85" s="82"/>
      <c r="S85" s="82"/>
      <c r="T85" s="128" t="s">
        <v>76</v>
      </c>
      <c r="U85" s="128"/>
      <c r="V85" s="128"/>
      <c r="W85" s="128"/>
      <c r="X85" s="128"/>
      <c r="Y85" s="134" t="s">
        <v>54</v>
      </c>
      <c r="Z85" s="134"/>
      <c r="AA85" s="134"/>
    </row>
    <row r="86" spans="15:27" ht="14.25">
      <c r="O86" s="90"/>
      <c r="P86" s="139" t="s">
        <v>248</v>
      </c>
      <c r="Q86" s="119"/>
      <c r="R86" s="73"/>
      <c r="T86" s="128"/>
      <c r="U86" s="128"/>
      <c r="V86" s="128"/>
      <c r="W86" s="128"/>
      <c r="X86" s="128"/>
      <c r="Y86" s="134"/>
      <c r="Z86" s="134"/>
      <c r="AA86" s="134"/>
    </row>
    <row r="87" spans="2:18" ht="15.75" thickBot="1">
      <c r="B87" s="117" t="s">
        <v>21</v>
      </c>
      <c r="C87" s="128" t="s">
        <v>70</v>
      </c>
      <c r="D87" s="82"/>
      <c r="E87" s="82"/>
      <c r="F87" s="82"/>
      <c r="G87" s="82"/>
      <c r="H87" s="82"/>
      <c r="I87" s="82"/>
      <c r="N87" s="82"/>
      <c r="O87" s="92"/>
      <c r="P87" s="119"/>
      <c r="Q87" s="119"/>
      <c r="R87" s="18"/>
    </row>
    <row r="88" spans="2:18" ht="15">
      <c r="B88" s="117"/>
      <c r="C88" s="128"/>
      <c r="I88" s="4"/>
      <c r="J88" s="88"/>
      <c r="M88" s="7"/>
      <c r="O88" s="7"/>
      <c r="P88" s="118"/>
      <c r="Q88" s="119"/>
      <c r="R88" s="18"/>
    </row>
    <row r="89" spans="9:27" ht="15">
      <c r="I89" s="4"/>
      <c r="J89" s="88"/>
      <c r="M89" s="7"/>
      <c r="O89" s="7"/>
      <c r="P89" s="140"/>
      <c r="Q89" s="102"/>
      <c r="R89" s="20"/>
      <c r="S89" s="5"/>
      <c r="T89" s="128" t="s">
        <v>75</v>
      </c>
      <c r="U89" s="128"/>
      <c r="V89" s="128"/>
      <c r="W89" s="128"/>
      <c r="X89" s="128"/>
      <c r="Y89" s="134" t="s">
        <v>18</v>
      </c>
      <c r="Z89" s="134"/>
      <c r="AA89" s="134"/>
    </row>
    <row r="90" spans="8:27" ht="15">
      <c r="H90" s="135" t="s">
        <v>262</v>
      </c>
      <c r="I90" s="131"/>
      <c r="J90" s="88"/>
      <c r="M90" s="7"/>
      <c r="N90" s="116" t="s">
        <v>270</v>
      </c>
      <c r="O90" s="117"/>
      <c r="T90" s="128"/>
      <c r="U90" s="128"/>
      <c r="V90" s="128"/>
      <c r="W90" s="128"/>
      <c r="X90" s="128"/>
      <c r="Y90" s="134"/>
      <c r="Z90" s="134"/>
      <c r="AA90" s="134"/>
    </row>
    <row r="91" spans="2:15" ht="15" thickBot="1">
      <c r="B91" s="117" t="s">
        <v>54</v>
      </c>
      <c r="C91" s="128" t="s">
        <v>71</v>
      </c>
      <c r="D91" s="5"/>
      <c r="E91" s="5"/>
      <c r="F91" s="5"/>
      <c r="G91" s="5"/>
      <c r="H91" s="131"/>
      <c r="I91" s="131"/>
      <c r="J91" s="84"/>
      <c r="K91" s="82"/>
      <c r="L91" s="83"/>
      <c r="M91" s="8"/>
      <c r="N91" s="118"/>
      <c r="O91" s="117"/>
    </row>
    <row r="92" spans="2:15" ht="14.25">
      <c r="B92" s="117"/>
      <c r="C92" s="128"/>
      <c r="E92" s="19"/>
      <c r="F92" s="129" t="s">
        <v>249</v>
      </c>
      <c r="G92" s="130"/>
      <c r="H92" s="131"/>
      <c r="I92" s="132"/>
      <c r="K92" s="113" t="s">
        <v>273</v>
      </c>
      <c r="L92" s="114"/>
      <c r="M92" s="94"/>
      <c r="N92" s="119"/>
      <c r="O92" s="117"/>
    </row>
    <row r="93" spans="5:27" ht="15" thickBot="1">
      <c r="E93" s="18"/>
      <c r="F93" s="131"/>
      <c r="G93" s="132"/>
      <c r="H93" s="133"/>
      <c r="I93" s="136"/>
      <c r="K93" s="115"/>
      <c r="L93" s="115"/>
      <c r="M93" s="90"/>
      <c r="N93" s="119"/>
      <c r="O93" s="117"/>
      <c r="P93" s="5"/>
      <c r="Q93" s="5"/>
      <c r="R93" s="5"/>
      <c r="S93" s="5"/>
      <c r="T93" s="128" t="s">
        <v>74</v>
      </c>
      <c r="U93" s="128"/>
      <c r="V93" s="128"/>
      <c r="W93" s="128"/>
      <c r="X93" s="128"/>
      <c r="Y93" s="134" t="s">
        <v>21</v>
      </c>
      <c r="Z93" s="134"/>
      <c r="AA93" s="134"/>
    </row>
    <row r="94" spans="5:27" ht="14.25">
      <c r="E94" s="18"/>
      <c r="F94" s="131"/>
      <c r="G94" s="131"/>
      <c r="H94" s="88"/>
      <c r="K94" s="115"/>
      <c r="L94" s="115"/>
      <c r="M94" s="90"/>
      <c r="O94" s="7"/>
      <c r="P94" s="103" t="s">
        <v>246</v>
      </c>
      <c r="Q94" s="104"/>
      <c r="R94" s="19"/>
      <c r="T94" s="128"/>
      <c r="U94" s="128"/>
      <c r="V94" s="128"/>
      <c r="W94" s="128"/>
      <c r="X94" s="128"/>
      <c r="Y94" s="134"/>
      <c r="Z94" s="134"/>
      <c r="AA94" s="134"/>
    </row>
    <row r="95" spans="2:18" ht="15" thickBot="1">
      <c r="B95" s="117" t="s">
        <v>35</v>
      </c>
      <c r="C95" s="128" t="s">
        <v>72</v>
      </c>
      <c r="D95" s="82"/>
      <c r="E95" s="93"/>
      <c r="F95" s="133"/>
      <c r="G95" s="133"/>
      <c r="H95" s="88"/>
      <c r="M95" s="90"/>
      <c r="N95" s="82"/>
      <c r="O95" s="85"/>
      <c r="P95" s="118"/>
      <c r="Q95" s="119"/>
      <c r="R95" s="18"/>
    </row>
    <row r="96" spans="2:18" ht="14.25">
      <c r="B96" s="117"/>
      <c r="C96" s="128"/>
      <c r="O96" s="90"/>
      <c r="P96" s="119"/>
      <c r="Q96" s="119"/>
      <c r="R96" s="18"/>
    </row>
    <row r="97" spans="15:27" ht="15" thickBot="1">
      <c r="O97" s="90"/>
      <c r="P97" s="105"/>
      <c r="Q97" s="105"/>
      <c r="R97" s="93"/>
      <c r="S97" s="82"/>
      <c r="T97" s="128" t="s">
        <v>73</v>
      </c>
      <c r="U97" s="128"/>
      <c r="V97" s="128"/>
      <c r="W97" s="128"/>
      <c r="X97" s="128"/>
      <c r="Y97" s="134" t="s">
        <v>35</v>
      </c>
      <c r="Z97" s="134"/>
      <c r="AA97" s="134"/>
    </row>
    <row r="98" spans="20:27" ht="14.25">
      <c r="T98" s="128"/>
      <c r="U98" s="128"/>
      <c r="V98" s="128"/>
      <c r="W98" s="128"/>
      <c r="X98" s="128"/>
      <c r="Y98" s="134"/>
      <c r="Z98" s="134"/>
      <c r="AA98" s="134"/>
    </row>
  </sheetData>
  <mergeCells count="146">
    <mergeCell ref="Y97:AA98"/>
    <mergeCell ref="T97:X98"/>
    <mergeCell ref="H90:I93"/>
    <mergeCell ref="K92:L94"/>
    <mergeCell ref="N90:O93"/>
    <mergeCell ref="P94:Q97"/>
    <mergeCell ref="T93:X94"/>
    <mergeCell ref="Y93:AA94"/>
    <mergeCell ref="B87:B88"/>
    <mergeCell ref="C87:C88"/>
    <mergeCell ref="T85:X86"/>
    <mergeCell ref="Y85:AA86"/>
    <mergeCell ref="Y89:AA90"/>
    <mergeCell ref="T89:X90"/>
    <mergeCell ref="C91:C92"/>
    <mergeCell ref="B91:B92"/>
    <mergeCell ref="X76:X78"/>
    <mergeCell ref="Y76:Y78"/>
    <mergeCell ref="R77:R78"/>
    <mergeCell ref="P86:Q89"/>
    <mergeCell ref="F92:G95"/>
    <mergeCell ref="A81:AE83"/>
    <mergeCell ref="B95:B96"/>
    <mergeCell ref="C95:C96"/>
    <mergeCell ref="Z76:Z78"/>
    <mergeCell ref="AA76:AB78"/>
    <mergeCell ref="B76:B78"/>
    <mergeCell ref="C76:C78"/>
    <mergeCell ref="S76:W78"/>
    <mergeCell ref="D77:D78"/>
    <mergeCell ref="H77:H78"/>
    <mergeCell ref="I77:I78"/>
    <mergeCell ref="M77:M78"/>
    <mergeCell ref="N77:N78"/>
    <mergeCell ref="X73:X75"/>
    <mergeCell ref="Y73:Y75"/>
    <mergeCell ref="Z73:Z75"/>
    <mergeCell ref="AA73:AB75"/>
    <mergeCell ref="W71:W72"/>
    <mergeCell ref="B73:B75"/>
    <mergeCell ref="C73:C75"/>
    <mergeCell ref="N73:R75"/>
    <mergeCell ref="D74:D75"/>
    <mergeCell ref="H74:H75"/>
    <mergeCell ref="I74:I75"/>
    <mergeCell ref="M74:M75"/>
    <mergeCell ref="S74:S75"/>
    <mergeCell ref="W74:W75"/>
    <mergeCell ref="X70:X72"/>
    <mergeCell ref="Y70:Y72"/>
    <mergeCell ref="Z70:Z72"/>
    <mergeCell ref="AA70:AB72"/>
    <mergeCell ref="S68:S69"/>
    <mergeCell ref="W68:W69"/>
    <mergeCell ref="B70:B72"/>
    <mergeCell ref="C70:C72"/>
    <mergeCell ref="I70:M72"/>
    <mergeCell ref="D71:D72"/>
    <mergeCell ref="H71:H72"/>
    <mergeCell ref="N71:N72"/>
    <mergeCell ref="R71:R72"/>
    <mergeCell ref="S71:S72"/>
    <mergeCell ref="S66:W66"/>
    <mergeCell ref="X66:Z66"/>
    <mergeCell ref="AA66:AB66"/>
    <mergeCell ref="B67:B69"/>
    <mergeCell ref="C67:C69"/>
    <mergeCell ref="D67:H69"/>
    <mergeCell ref="X67:X69"/>
    <mergeCell ref="Y67:Y69"/>
    <mergeCell ref="Z67:Z69"/>
    <mergeCell ref="AA67:AB69"/>
    <mergeCell ref="V48:Z49"/>
    <mergeCell ref="V52:Z53"/>
    <mergeCell ref="AA52:AC53"/>
    <mergeCell ref="C54:C55"/>
    <mergeCell ref="G55:H58"/>
    <mergeCell ref="AA56:AC57"/>
    <mergeCell ref="V56:Z57"/>
    <mergeCell ref="I49:J52"/>
    <mergeCell ref="L51:M53"/>
    <mergeCell ref="O49:P52"/>
    <mergeCell ref="B54:B55"/>
    <mergeCell ref="B58:B59"/>
    <mergeCell ref="C58:C59"/>
    <mergeCell ref="A38:AE40"/>
    <mergeCell ref="B42:B43"/>
    <mergeCell ref="C42:C43"/>
    <mergeCell ref="C46:C47"/>
    <mergeCell ref="B46:B47"/>
    <mergeCell ref="Q45:R48"/>
    <mergeCell ref="E47:F50"/>
    <mergeCell ref="B50:B51"/>
    <mergeCell ref="C50:C51"/>
    <mergeCell ref="V44:Z45"/>
    <mergeCell ref="T30:X31"/>
    <mergeCell ref="Y30:AA31"/>
    <mergeCell ref="Y34:AA35"/>
    <mergeCell ref="T34:X35"/>
    <mergeCell ref="C30:C31"/>
    <mergeCell ref="B30:B31"/>
    <mergeCell ref="B34:B35"/>
    <mergeCell ref="C34:C35"/>
    <mergeCell ref="T22:X23"/>
    <mergeCell ref="Y22:AA23"/>
    <mergeCell ref="Y26:AA27"/>
    <mergeCell ref="T26:X27"/>
    <mergeCell ref="C22:C23"/>
    <mergeCell ref="F31:G34"/>
    <mergeCell ref="P23:Q26"/>
    <mergeCell ref="P31:Q34"/>
    <mergeCell ref="H27:I30"/>
    <mergeCell ref="B22:B23"/>
    <mergeCell ref="B26:B27"/>
    <mergeCell ref="C26:C27"/>
    <mergeCell ref="Y6:AA7"/>
    <mergeCell ref="Y14:AA15"/>
    <mergeCell ref="T14:X15"/>
    <mergeCell ref="A18:AE20"/>
    <mergeCell ref="H9:I12"/>
    <mergeCell ref="K11:L13"/>
    <mergeCell ref="F23:G26"/>
    <mergeCell ref="A2:AE4"/>
    <mergeCell ref="B6:B7"/>
    <mergeCell ref="C6:C7"/>
    <mergeCell ref="C10:C11"/>
    <mergeCell ref="B10:B11"/>
    <mergeCell ref="N9:O12"/>
    <mergeCell ref="F11:G14"/>
    <mergeCell ref="B14:B15"/>
    <mergeCell ref="C14:C15"/>
    <mergeCell ref="T6:X7"/>
    <mergeCell ref="I68:I69"/>
    <mergeCell ref="R68:R69"/>
    <mergeCell ref="M68:M69"/>
    <mergeCell ref="N68:N69"/>
    <mergeCell ref="K29:L31"/>
    <mergeCell ref="N27:O30"/>
    <mergeCell ref="D66:H66"/>
    <mergeCell ref="I66:M66"/>
    <mergeCell ref="N66:R66"/>
    <mergeCell ref="G44:H47"/>
    <mergeCell ref="A62:AE64"/>
    <mergeCell ref="Q53:R56"/>
    <mergeCell ref="AA44:AC45"/>
    <mergeCell ref="AA48:AC49"/>
  </mergeCells>
  <conditionalFormatting sqref="AA67:AB7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67:B78">
    <cfRule type="expression" priority="3" dxfId="2" stopIfTrue="1">
      <formula>AA67=1</formula>
    </cfRule>
    <cfRule type="expression" priority="4" dxfId="3" stopIfTrue="1">
      <formula>AA67=2</formula>
    </cfRule>
  </conditionalFormatting>
  <conditionalFormatting sqref="C67:C78">
    <cfRule type="expression" priority="5" dxfId="2" stopIfTrue="1">
      <formula>AA67=1</formula>
    </cfRule>
    <cfRule type="expression" priority="6" dxfId="3" stopIfTrue="1">
      <formula>AA67=2</formula>
    </cfRule>
  </conditionalFormatting>
  <printOptions/>
  <pageMargins left="0.75" right="0.75" top="1" bottom="1" header="0.512" footer="0.512"/>
  <pageSetup orientation="portrait" paperSize="9" scale="85" r:id="rId2"/>
  <rowBreaks count="1" manualBreakCount="1">
    <brk id="60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AQ76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3.5" style="0" customWidth="1"/>
    <col min="2" max="2" width="7.59765625" style="0" customWidth="1"/>
    <col min="3" max="3" width="10.59765625" style="0" customWidth="1"/>
    <col min="4" max="33" width="2.59765625" style="0" customWidth="1"/>
    <col min="34" max="43" width="3.59765625" style="0" customWidth="1"/>
  </cols>
  <sheetData>
    <row r="2" spans="1:31" ht="9.7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9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9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6" spans="8:19" ht="14.25">
      <c r="H6" s="117" t="s">
        <v>79</v>
      </c>
      <c r="I6" s="117"/>
      <c r="J6" s="117"/>
      <c r="K6" s="239" t="s">
        <v>77</v>
      </c>
      <c r="L6" s="240"/>
      <c r="M6" s="240"/>
      <c r="N6" s="240"/>
      <c r="O6" s="240"/>
      <c r="P6" s="200" t="s">
        <v>78</v>
      </c>
      <c r="Q6" s="200"/>
      <c r="R6" s="200"/>
      <c r="S6" s="200"/>
    </row>
    <row r="7" spans="8:19" ht="14.25">
      <c r="H7" s="117"/>
      <c r="I7" s="117"/>
      <c r="J7" s="117"/>
      <c r="K7" s="240"/>
      <c r="L7" s="240"/>
      <c r="M7" s="240"/>
      <c r="N7" s="240"/>
      <c r="O7" s="240"/>
      <c r="P7" s="200"/>
      <c r="Q7" s="200"/>
      <c r="R7" s="200"/>
      <c r="S7" s="200"/>
    </row>
    <row r="10" spans="1:31" ht="9.75" customHeight="1">
      <c r="A10" s="127" t="s">
        <v>25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</row>
    <row r="11" spans="1:31" ht="9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</row>
    <row r="12" spans="1:31" ht="9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</row>
    <row r="14" spans="2:27" s="11" customFormat="1" ht="15" customHeight="1" thickBot="1">
      <c r="B14" s="32"/>
      <c r="C14" s="13"/>
      <c r="D14" s="144" t="s">
        <v>87</v>
      </c>
      <c r="E14" s="156"/>
      <c r="F14" s="156"/>
      <c r="G14" s="156"/>
      <c r="H14" s="159"/>
      <c r="I14" s="144" t="s">
        <v>88</v>
      </c>
      <c r="J14" s="156"/>
      <c r="K14" s="156"/>
      <c r="L14" s="156"/>
      <c r="M14" s="159"/>
      <c r="N14" s="120" t="s">
        <v>89</v>
      </c>
      <c r="O14" s="121"/>
      <c r="P14" s="121"/>
      <c r="Q14" s="121"/>
      <c r="R14" s="122"/>
      <c r="S14" s="14"/>
      <c r="T14" s="33" t="s">
        <v>30</v>
      </c>
      <c r="U14" s="33"/>
      <c r="V14" s="99" t="s">
        <v>31</v>
      </c>
      <c r="W14" s="80"/>
      <c r="AA14" s="34"/>
    </row>
    <row r="15" spans="2:34" s="11" customFormat="1" ht="15" customHeight="1">
      <c r="B15" s="164" t="s">
        <v>83</v>
      </c>
      <c r="C15" s="212" t="s">
        <v>85</v>
      </c>
      <c r="D15" s="234"/>
      <c r="E15" s="235"/>
      <c r="F15" s="235"/>
      <c r="G15" s="235"/>
      <c r="H15" s="236"/>
      <c r="I15" s="66" t="str">
        <f>IF(I16="","",IF(I16&gt;M16,"○","×"))</f>
        <v>×</v>
      </c>
      <c r="J15" s="67">
        <v>17</v>
      </c>
      <c r="K15" s="68" t="s">
        <v>33</v>
      </c>
      <c r="L15" s="67">
        <v>21</v>
      </c>
      <c r="M15" s="69"/>
      <c r="N15" s="52" t="str">
        <f>IF(N16="","",IF(N16&gt;R16,"○","×"))</f>
        <v>×</v>
      </c>
      <c r="O15" s="17">
        <v>11</v>
      </c>
      <c r="P15" s="16" t="s">
        <v>33</v>
      </c>
      <c r="Q15" s="17">
        <v>21</v>
      </c>
      <c r="R15" s="36"/>
      <c r="S15" s="207">
        <f>IF(I15="","",COUNTIF(I15:R15,"○"))</f>
        <v>0</v>
      </c>
      <c r="T15" s="201" t="s">
        <v>32</v>
      </c>
      <c r="U15" s="204">
        <f>IF(I15="","",COUNTIF(I15:R15,"×"))</f>
        <v>2</v>
      </c>
      <c r="V15" s="207">
        <f>IF(AD16="","",RANK(AD16,AD15:AD20))</f>
        <v>2</v>
      </c>
      <c r="W15" s="204"/>
      <c r="X15" s="37"/>
      <c r="Y15" s="37"/>
      <c r="Z15" s="34"/>
      <c r="AA15" s="34"/>
      <c r="AD15" s="109"/>
      <c r="AE15" s="109">
        <f>IF(J15="","",IF(J15&gt;L15,1,0))</f>
        <v>0</v>
      </c>
      <c r="AF15" s="109">
        <f>IF(L15="","",IF(J15&lt;L15,1,0))</f>
        <v>1</v>
      </c>
      <c r="AG15" s="109">
        <f>IF(O15="","",IF(O15&gt;Q15,1,0))</f>
        <v>0</v>
      </c>
      <c r="AH15" s="109">
        <f>IF(Q15="","",IF(O15&lt;Q15,1,0))</f>
        <v>1</v>
      </c>
    </row>
    <row r="16" spans="2:34" s="11" customFormat="1" ht="15" customHeight="1">
      <c r="B16" s="142"/>
      <c r="C16" s="145"/>
      <c r="D16" s="237"/>
      <c r="E16" s="217"/>
      <c r="F16" s="217"/>
      <c r="G16" s="217"/>
      <c r="H16" s="218"/>
      <c r="I16" s="208">
        <f>IF(J15="","",SUM(AE15:AE17))</f>
        <v>0</v>
      </c>
      <c r="J16" s="37">
        <v>11</v>
      </c>
      <c r="K16" s="16" t="s">
        <v>33</v>
      </c>
      <c r="L16" s="37">
        <v>21</v>
      </c>
      <c r="M16" s="232">
        <f>IF(L15="","",SUM(AF15:AF17))</f>
        <v>2</v>
      </c>
      <c r="N16" s="225">
        <f>IF(O15="","",SUM(AG15:AG17))</f>
        <v>0</v>
      </c>
      <c r="O16" s="38">
        <v>9</v>
      </c>
      <c r="P16" s="16" t="s">
        <v>33</v>
      </c>
      <c r="Q16" s="38">
        <v>21</v>
      </c>
      <c r="R16" s="210">
        <f>IF(Q15="","",SUM(AH15:AH17))</f>
        <v>2</v>
      </c>
      <c r="S16" s="166"/>
      <c r="T16" s="202"/>
      <c r="U16" s="205"/>
      <c r="V16" s="166"/>
      <c r="W16" s="205"/>
      <c r="X16" s="37"/>
      <c r="Y16" s="37"/>
      <c r="Z16" s="34"/>
      <c r="AA16" s="34"/>
      <c r="AD16" s="111">
        <f>IF(S15="","",S15*1000+(I16+N16)*100+((I16+N16)-(M16+R16))*10+((SUM(J15:J17)+SUM(O15:O17))-(SUM(L15:L17)+SUM(Q15:Q17))))</f>
        <v>-76</v>
      </c>
      <c r="AE16" s="109">
        <f>IF(J16="","",IF(J16&gt;L16,1,0))</f>
        <v>0</v>
      </c>
      <c r="AF16" s="109">
        <f>IF(L16="","",IF(J16&lt;L16,1,0))</f>
        <v>1</v>
      </c>
      <c r="AG16" s="109">
        <f>IF(O16="","",IF(O16&gt;Q16,1,0))</f>
        <v>0</v>
      </c>
      <c r="AH16" s="109">
        <f>IF(Q16="","",IF(O16&lt;Q16,1,0))</f>
        <v>1</v>
      </c>
    </row>
    <row r="17" spans="2:34" s="11" customFormat="1" ht="15" customHeight="1">
      <c r="B17" s="143"/>
      <c r="C17" s="146"/>
      <c r="D17" s="238"/>
      <c r="E17" s="220"/>
      <c r="F17" s="220"/>
      <c r="G17" s="220"/>
      <c r="H17" s="221"/>
      <c r="I17" s="209"/>
      <c r="J17" s="39"/>
      <c r="K17" s="16" t="s">
        <v>33</v>
      </c>
      <c r="L17" s="39"/>
      <c r="M17" s="233"/>
      <c r="N17" s="226"/>
      <c r="O17" s="40"/>
      <c r="P17" s="16" t="s">
        <v>33</v>
      </c>
      <c r="Q17" s="40"/>
      <c r="R17" s="211"/>
      <c r="S17" s="167"/>
      <c r="T17" s="203"/>
      <c r="U17" s="206"/>
      <c r="V17" s="167"/>
      <c r="W17" s="206"/>
      <c r="X17" s="37"/>
      <c r="Y17" s="37"/>
      <c r="Z17" s="41"/>
      <c r="AA17" s="41"/>
      <c r="AD17" s="109"/>
      <c r="AE17" s="109">
        <f>IF(J17="","",IF(J17&gt;L17,1,0))</f>
      </c>
      <c r="AF17" s="109">
        <f>IF(L17="","",IF(J17&lt;L17,1,0))</f>
      </c>
      <c r="AG17" s="109">
        <f>IF(O17="","",IF(O17&gt;Q17,1,0))</f>
      </c>
      <c r="AH17" s="109">
        <f>IF(Q17="","",IF(O17&lt;Q17,1,0))</f>
      </c>
    </row>
    <row r="18" spans="2:34" s="11" customFormat="1" ht="15" customHeight="1">
      <c r="B18" s="141" t="s">
        <v>84</v>
      </c>
      <c r="C18" s="212" t="s">
        <v>86</v>
      </c>
      <c r="D18" s="70" t="str">
        <f>IF(E18="","",IF(D19&gt;H19,"○","×"))</f>
        <v>○</v>
      </c>
      <c r="E18" s="17">
        <f>IF(L15="","",L15)</f>
        <v>21</v>
      </c>
      <c r="F18" s="42" t="s">
        <v>33</v>
      </c>
      <c r="G18" s="17">
        <f>IF(J15="","",J15)</f>
        <v>17</v>
      </c>
      <c r="H18" s="43"/>
      <c r="I18" s="213"/>
      <c r="J18" s="214"/>
      <c r="K18" s="214"/>
      <c r="L18" s="214"/>
      <c r="M18" s="227"/>
      <c r="N18" s="64" t="str">
        <f>IF(O18="","",IF(N19&gt;R19,"○","×"))</f>
        <v>×</v>
      </c>
      <c r="O18" s="17">
        <v>6</v>
      </c>
      <c r="P18" s="42" t="s">
        <v>33</v>
      </c>
      <c r="Q18" s="17">
        <v>21</v>
      </c>
      <c r="R18" s="44"/>
      <c r="S18" s="207">
        <f>IF(D18="","",COUNTIF(D18:R20,"○"))</f>
        <v>1</v>
      </c>
      <c r="T18" s="201" t="s">
        <v>32</v>
      </c>
      <c r="U18" s="204">
        <f>IF(D18="","",COUNTIF(D18:R20,"×"))</f>
        <v>1</v>
      </c>
      <c r="V18" s="207">
        <f>IF(AD19="","",RANK(AD19,AD15:AD20))</f>
        <v>1</v>
      </c>
      <c r="W18" s="204"/>
      <c r="X18" s="37"/>
      <c r="Y18" s="37"/>
      <c r="Z18" s="41"/>
      <c r="AA18" s="41"/>
      <c r="AD18" s="109"/>
      <c r="AE18" s="109">
        <f>IF(O18="","",IF(O18&gt;Q18,1,0))</f>
        <v>0</v>
      </c>
      <c r="AF18" s="109">
        <f>IF(Q18="","",IF(O18&lt;Q18,1,0))</f>
        <v>1</v>
      </c>
      <c r="AG18" s="109"/>
      <c r="AH18" s="109"/>
    </row>
    <row r="19" spans="2:34" s="11" customFormat="1" ht="15" customHeight="1">
      <c r="B19" s="142"/>
      <c r="C19" s="145"/>
      <c r="D19" s="222">
        <f>M16</f>
        <v>2</v>
      </c>
      <c r="E19" s="37">
        <f>IF(L16="","",L16)</f>
        <v>21</v>
      </c>
      <c r="F19" s="16" t="s">
        <v>33</v>
      </c>
      <c r="G19" s="37">
        <f>IF(J16="","",J16)</f>
        <v>11</v>
      </c>
      <c r="H19" s="210">
        <f>I16</f>
        <v>0</v>
      </c>
      <c r="I19" s="216"/>
      <c r="J19" s="217"/>
      <c r="K19" s="217"/>
      <c r="L19" s="217"/>
      <c r="M19" s="228"/>
      <c r="N19" s="225">
        <f>IF(O18="","",SUM(AE18:AE20))</f>
        <v>0</v>
      </c>
      <c r="O19" s="37">
        <v>7</v>
      </c>
      <c r="P19" s="16" t="s">
        <v>33</v>
      </c>
      <c r="Q19" s="37">
        <v>21</v>
      </c>
      <c r="R19" s="210">
        <f>IF(Q18="","",SUM(AF18:AF20))</f>
        <v>2</v>
      </c>
      <c r="S19" s="166"/>
      <c r="T19" s="202"/>
      <c r="U19" s="205"/>
      <c r="V19" s="166"/>
      <c r="W19" s="205"/>
      <c r="X19" s="37"/>
      <c r="Y19" s="37"/>
      <c r="Z19" s="41"/>
      <c r="AA19" s="41"/>
      <c r="AD19" s="111">
        <f>IF(S18="","",S18*1000+(D19+N19)*100+((D19+N19)-(H19+R19))*10+((SUM(E18:E20)+SUM(O18:O20))-(SUM(G18:G20)+SUM(Q18:Q20))))</f>
        <v>1185</v>
      </c>
      <c r="AE19" s="109">
        <f>IF(O19="","",IF(O19&gt;Q19,1,0))</f>
        <v>0</v>
      </c>
      <c r="AF19" s="109">
        <f>IF(Q19="","",IF(O19&lt;Q19,1,0))</f>
        <v>1</v>
      </c>
      <c r="AG19" s="109"/>
      <c r="AH19" s="109"/>
    </row>
    <row r="20" spans="2:34" s="11" customFormat="1" ht="15" customHeight="1" thickBot="1">
      <c r="B20" s="143"/>
      <c r="C20" s="146"/>
      <c r="D20" s="223"/>
      <c r="E20" s="71">
        <f>IF(L17="","",L17)</f>
      </c>
      <c r="F20" s="72" t="s">
        <v>33</v>
      </c>
      <c r="G20" s="71">
        <f>IF(J17="","",J17)</f>
      </c>
      <c r="H20" s="224"/>
      <c r="I20" s="229"/>
      <c r="J20" s="230"/>
      <c r="K20" s="230"/>
      <c r="L20" s="230"/>
      <c r="M20" s="231"/>
      <c r="N20" s="226"/>
      <c r="O20" s="39"/>
      <c r="P20" s="16" t="s">
        <v>33</v>
      </c>
      <c r="Q20" s="39"/>
      <c r="R20" s="211"/>
      <c r="S20" s="167"/>
      <c r="T20" s="203"/>
      <c r="U20" s="206"/>
      <c r="V20" s="167"/>
      <c r="W20" s="206"/>
      <c r="X20" s="37"/>
      <c r="Y20" s="37"/>
      <c r="Z20" s="41"/>
      <c r="AA20" s="41"/>
      <c r="AD20" s="109"/>
      <c r="AE20" s="109">
        <f>IF(O20="","",IF(O20&gt;Q20,1,0))</f>
      </c>
      <c r="AF20" s="109">
        <f>IF(Q20="","",IF(O20&lt;Q20,1,0))</f>
      </c>
      <c r="AG20" s="109"/>
      <c r="AH20" s="109"/>
    </row>
    <row r="21" spans="2:34" s="11" customFormat="1" ht="15" customHeight="1">
      <c r="B21" s="142" t="s">
        <v>18</v>
      </c>
      <c r="C21" s="212" t="s">
        <v>77</v>
      </c>
      <c r="D21" s="65" t="str">
        <f>IF(E21="","",IF(D22&gt;H22,"○","×"))</f>
        <v>○</v>
      </c>
      <c r="E21" s="37">
        <f>IF(Q15="","",Q15)</f>
        <v>21</v>
      </c>
      <c r="F21" s="16" t="s">
        <v>33</v>
      </c>
      <c r="G21" s="37">
        <f>IF(O15="","",O15)</f>
        <v>11</v>
      </c>
      <c r="H21" s="43"/>
      <c r="I21" s="65" t="str">
        <f>IF(J21="","",IF(I22&gt;M22,"○","×"))</f>
        <v>○</v>
      </c>
      <c r="J21" s="37">
        <f>IF(Q18="","",Q18)</f>
        <v>21</v>
      </c>
      <c r="K21" s="16" t="s">
        <v>33</v>
      </c>
      <c r="L21" s="37">
        <f>IF(O18="","",O18)</f>
        <v>6</v>
      </c>
      <c r="M21" s="43"/>
      <c r="N21" s="213"/>
      <c r="O21" s="214"/>
      <c r="P21" s="214"/>
      <c r="Q21" s="214"/>
      <c r="R21" s="215"/>
      <c r="S21" s="207">
        <f>IF(D21="","",COUNTIF(D21:M21,"○"))</f>
        <v>2</v>
      </c>
      <c r="T21" s="201" t="s">
        <v>32</v>
      </c>
      <c r="U21" s="204">
        <f>IF(D21="","",COUNTIF(D21:M21,"×"))</f>
        <v>0</v>
      </c>
      <c r="V21" s="207">
        <f>IF(AD22="","",RANK(AD22,AD15:AD23))</f>
        <v>1</v>
      </c>
      <c r="W21" s="204"/>
      <c r="X21" s="37"/>
      <c r="Y21" s="37"/>
      <c r="Z21" s="41"/>
      <c r="AA21" s="41"/>
      <c r="AD21" s="109"/>
      <c r="AE21" s="109"/>
      <c r="AF21" s="109"/>
      <c r="AG21" s="109"/>
      <c r="AH21" s="109"/>
    </row>
    <row r="22" spans="2:34" s="11" customFormat="1" ht="15" customHeight="1">
      <c r="B22" s="142"/>
      <c r="C22" s="145"/>
      <c r="D22" s="208">
        <f>R16</f>
        <v>2</v>
      </c>
      <c r="E22" s="37">
        <f>IF(Q16="","",Q16)</f>
        <v>21</v>
      </c>
      <c r="F22" s="16" t="s">
        <v>33</v>
      </c>
      <c r="G22" s="37">
        <f>IF(O16="","",O16)</f>
        <v>9</v>
      </c>
      <c r="H22" s="210">
        <f>N16</f>
        <v>0</v>
      </c>
      <c r="I22" s="208">
        <f>R19</f>
        <v>2</v>
      </c>
      <c r="J22" s="37">
        <f>IF(Q19="","",Q19)</f>
        <v>21</v>
      </c>
      <c r="K22" s="16" t="s">
        <v>33</v>
      </c>
      <c r="L22" s="38">
        <f>IF(O19="","",O19)</f>
        <v>7</v>
      </c>
      <c r="M22" s="210">
        <f>N19</f>
        <v>0</v>
      </c>
      <c r="N22" s="216"/>
      <c r="O22" s="217"/>
      <c r="P22" s="217"/>
      <c r="Q22" s="217"/>
      <c r="R22" s="218"/>
      <c r="S22" s="166"/>
      <c r="T22" s="202"/>
      <c r="U22" s="205"/>
      <c r="V22" s="166"/>
      <c r="W22" s="205"/>
      <c r="X22" s="37"/>
      <c r="Y22" s="37"/>
      <c r="Z22" s="41"/>
      <c r="AA22" s="41"/>
      <c r="AD22" s="111">
        <f>IF(S21="","",S21*1000+(D22+I22)*100+((D22+I22)-(H22+M22))*10+((SUM(E21:E23)+SUM(J21:J23))-(SUM(G21:G23)+SUM(L21:L23))))</f>
        <v>2491</v>
      </c>
      <c r="AE22" s="109"/>
      <c r="AF22" s="109"/>
      <c r="AG22" s="109"/>
      <c r="AH22" s="109"/>
    </row>
    <row r="23" spans="2:27" s="11" customFormat="1" ht="15" customHeight="1">
      <c r="B23" s="143"/>
      <c r="C23" s="146"/>
      <c r="D23" s="209"/>
      <c r="E23" s="39">
        <f>IF(Q17="","",Q17)</f>
      </c>
      <c r="F23" s="45" t="s">
        <v>33</v>
      </c>
      <c r="G23" s="39">
        <f>IF(O17="","",O17)</f>
      </c>
      <c r="H23" s="211"/>
      <c r="I23" s="209"/>
      <c r="J23" s="39">
        <f>IF(Q20="","",Q20)</f>
      </c>
      <c r="K23" s="16" t="s">
        <v>33</v>
      </c>
      <c r="L23" s="40">
        <f>IF(O20="","",O20)</f>
      </c>
      <c r="M23" s="211"/>
      <c r="N23" s="219"/>
      <c r="O23" s="220"/>
      <c r="P23" s="220"/>
      <c r="Q23" s="220"/>
      <c r="R23" s="221"/>
      <c r="S23" s="167"/>
      <c r="T23" s="203"/>
      <c r="U23" s="206"/>
      <c r="V23" s="167"/>
      <c r="W23" s="206"/>
      <c r="X23" s="37"/>
      <c r="Y23" s="37"/>
      <c r="Z23" s="41"/>
      <c r="AA23" s="41"/>
    </row>
    <row r="24" ht="14.25">
      <c r="K24" s="10"/>
    </row>
    <row r="26" spans="1:31" ht="9.75" customHeight="1">
      <c r="A26" s="127" t="s">
        <v>19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</row>
    <row r="27" spans="1:31" ht="9.7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ht="9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</row>
    <row r="30" spans="2:33" s="11" customFormat="1" ht="15" customHeight="1">
      <c r="B30" s="196"/>
      <c r="C30" s="197"/>
      <c r="D30" s="120" t="s">
        <v>100</v>
      </c>
      <c r="E30" s="121"/>
      <c r="F30" s="121"/>
      <c r="G30" s="121"/>
      <c r="H30" s="122"/>
      <c r="I30" s="120" t="s">
        <v>101</v>
      </c>
      <c r="J30" s="121"/>
      <c r="K30" s="121"/>
      <c r="L30" s="121"/>
      <c r="M30" s="122"/>
      <c r="N30" s="120" t="s">
        <v>102</v>
      </c>
      <c r="O30" s="121"/>
      <c r="P30" s="121"/>
      <c r="Q30" s="121"/>
      <c r="R30" s="122"/>
      <c r="S30" s="120" t="s">
        <v>103</v>
      </c>
      <c r="T30" s="121"/>
      <c r="U30" s="121"/>
      <c r="V30" s="121"/>
      <c r="W30" s="122"/>
      <c r="X30" s="120" t="s">
        <v>104</v>
      </c>
      <c r="Y30" s="121"/>
      <c r="Z30" s="121"/>
      <c r="AA30" s="121"/>
      <c r="AB30" s="122"/>
      <c r="AC30" s="120" t="s">
        <v>30</v>
      </c>
      <c r="AD30" s="121"/>
      <c r="AE30" s="122"/>
      <c r="AF30" s="120" t="s">
        <v>31</v>
      </c>
      <c r="AG30" s="122"/>
    </row>
    <row r="31" spans="2:43" s="11" customFormat="1" ht="15" customHeight="1">
      <c r="B31" s="164" t="s">
        <v>90</v>
      </c>
      <c r="C31" s="165" t="s">
        <v>95</v>
      </c>
      <c r="D31" s="147"/>
      <c r="E31" s="148"/>
      <c r="F31" s="148"/>
      <c r="G31" s="148"/>
      <c r="H31" s="149"/>
      <c r="I31" s="15" t="str">
        <f>IF(I32="","",IF(I32&gt;M32,"○","×"))</f>
        <v>×</v>
      </c>
      <c r="J31" s="22">
        <v>7</v>
      </c>
      <c r="K31" s="23" t="s">
        <v>80</v>
      </c>
      <c r="L31" s="22">
        <v>21</v>
      </c>
      <c r="M31" s="24"/>
      <c r="N31" s="15" t="str">
        <f>IF(N32="","",IF(N32&gt;R32,"○","×"))</f>
        <v>×</v>
      </c>
      <c r="O31" s="22">
        <v>10</v>
      </c>
      <c r="P31" s="23" t="s">
        <v>80</v>
      </c>
      <c r="Q31" s="22">
        <v>21</v>
      </c>
      <c r="R31" s="24"/>
      <c r="S31" s="15" t="str">
        <f>IF(S32="","",IF(S32&gt;W32,"○","×"))</f>
        <v>×</v>
      </c>
      <c r="T31" s="22">
        <v>4</v>
      </c>
      <c r="U31" s="23" t="s">
        <v>80</v>
      </c>
      <c r="V31" s="22">
        <v>21</v>
      </c>
      <c r="W31" s="24"/>
      <c r="X31" s="15" t="str">
        <f>IF(X32="","",IF(X32&gt;AB32,"○","×"))</f>
        <v>○</v>
      </c>
      <c r="Y31" s="22">
        <v>21</v>
      </c>
      <c r="Z31" s="23" t="s">
        <v>80</v>
      </c>
      <c r="AA31" s="22">
        <v>11</v>
      </c>
      <c r="AB31" s="24"/>
      <c r="AC31" s="144">
        <f>IF(I31="","",COUNTIF(I31:AB31,"○"))</f>
        <v>1</v>
      </c>
      <c r="AD31" s="156" t="s">
        <v>32</v>
      </c>
      <c r="AE31" s="159">
        <f>IF(I31="","",COUNTIF(I31:AB31,"×"))</f>
        <v>3</v>
      </c>
      <c r="AF31" s="144">
        <f>IF(AI32="","",RANK(AI32,AI31:AI45))</f>
        <v>4</v>
      </c>
      <c r="AG31" s="159"/>
      <c r="AI31" s="110"/>
      <c r="AJ31" s="110">
        <f>IF(J31="","",IF(J31&gt;L31,1,0))</f>
        <v>0</v>
      </c>
      <c r="AK31" s="110">
        <f>IF(J31="","",IF(J31&lt;L31,1,0))</f>
        <v>1</v>
      </c>
      <c r="AL31" s="110">
        <f>IF(O31="","",IF(O31&gt;Q31,1,0))</f>
        <v>0</v>
      </c>
      <c r="AM31" s="110">
        <f>IF(O31="","",IF(O31&lt;Q31,1,0))</f>
        <v>1</v>
      </c>
      <c r="AN31" s="110">
        <f>IF(T31="","",IF(T31&gt;V31,1,0))</f>
        <v>0</v>
      </c>
      <c r="AO31" s="110">
        <f>IF(T31="","",IF(T31&lt;V31,1,0))</f>
        <v>1</v>
      </c>
      <c r="AP31" s="110">
        <f>IF(Y31="","",IF(Y31&gt;AA31,1,0))</f>
        <v>1</v>
      </c>
      <c r="AQ31" s="110">
        <f>IF(Y31="","",IF(Y31&lt;AA31,1,0))</f>
        <v>0</v>
      </c>
    </row>
    <row r="32" spans="2:43" s="11" customFormat="1" ht="15" customHeight="1">
      <c r="B32" s="142"/>
      <c r="C32" s="166"/>
      <c r="D32" s="150"/>
      <c r="E32" s="151"/>
      <c r="F32" s="151"/>
      <c r="G32" s="151"/>
      <c r="H32" s="152"/>
      <c r="I32" s="123">
        <f>IF(J31="","",SUM(AJ31:AJ33))</f>
        <v>0</v>
      </c>
      <c r="J32" s="25">
        <v>5</v>
      </c>
      <c r="K32" s="23" t="s">
        <v>80</v>
      </c>
      <c r="L32" s="25">
        <v>21</v>
      </c>
      <c r="M32" s="125">
        <f>IF(J31="","",SUM(AK31:AK33))</f>
        <v>2</v>
      </c>
      <c r="N32" s="123">
        <f>IF(O31="","",SUM(AL31:AL33))</f>
        <v>0</v>
      </c>
      <c r="O32" s="25">
        <v>8</v>
      </c>
      <c r="P32" s="23" t="s">
        <v>80</v>
      </c>
      <c r="Q32" s="25">
        <v>21</v>
      </c>
      <c r="R32" s="125">
        <f>IF(O31="","",SUM(AM31:AM33))</f>
        <v>2</v>
      </c>
      <c r="S32" s="123">
        <f>IF(T31="","",SUM(AN31:AN33))</f>
        <v>0</v>
      </c>
      <c r="T32" s="25">
        <v>1</v>
      </c>
      <c r="U32" s="23" t="s">
        <v>80</v>
      </c>
      <c r="V32" s="25">
        <v>21</v>
      </c>
      <c r="W32" s="125">
        <f>IF(T31="","",SUM(AO31:AO33))</f>
        <v>2</v>
      </c>
      <c r="X32" s="123">
        <f>IF(Y31="","",SUM(AP31:AP33))</f>
        <v>2</v>
      </c>
      <c r="Y32" s="25">
        <v>21</v>
      </c>
      <c r="Z32" s="23" t="s">
        <v>80</v>
      </c>
      <c r="AA32" s="25">
        <v>12</v>
      </c>
      <c r="AB32" s="125">
        <f>IF(Y31="","",SUM(AQ31:AQ33))</f>
        <v>0</v>
      </c>
      <c r="AC32" s="145"/>
      <c r="AD32" s="157"/>
      <c r="AE32" s="160"/>
      <c r="AF32" s="145"/>
      <c r="AG32" s="160"/>
      <c r="AI32" s="112">
        <f>IF(AC31="","",AC31*1000+(S32+I32+N32+X32)*100+((S32+I32+N32+X32)-(W32+M32+R32+AB32))*10+((SUM(T31:T33)+SUM(J31:J33)+SUM(O31:O33)+SUM(Y31:Y33))-(SUM(V31:V33)+SUM(L31:L33)+SUM(Q31:Q33)+SUM(AA31:AA33))))</f>
        <v>1088</v>
      </c>
      <c r="AJ32" s="110">
        <f>IF(J32="","",IF(J32&gt;L32,1,0))</f>
        <v>0</v>
      </c>
      <c r="AK32" s="110">
        <f>IF(J32="","",IF(J32&lt;L32,1,0))</f>
        <v>1</v>
      </c>
      <c r="AL32" s="110">
        <f>IF(O32="","",IF(O32&gt;Q32,1,0))</f>
        <v>0</v>
      </c>
      <c r="AM32" s="110">
        <f>IF(O32="","",IF(O32&lt;Q32,1,0))</f>
        <v>1</v>
      </c>
      <c r="AN32" s="110">
        <f>IF(T32="","",IF(T32&gt;V32,1,0))</f>
        <v>0</v>
      </c>
      <c r="AO32" s="110">
        <f>IF(T32="","",IF(T32&lt;V32,1,0))</f>
        <v>1</v>
      </c>
      <c r="AP32" s="110">
        <f>IF(Y32="","",IF(Y32&gt;AA32,1,0))</f>
        <v>1</v>
      </c>
      <c r="AQ32" s="110">
        <f>IF(Y32="","",IF(Y32&lt;AA32,1,0))</f>
        <v>0</v>
      </c>
    </row>
    <row r="33" spans="2:43" s="11" customFormat="1" ht="15" customHeight="1">
      <c r="B33" s="143"/>
      <c r="C33" s="167"/>
      <c r="D33" s="153"/>
      <c r="E33" s="154"/>
      <c r="F33" s="154"/>
      <c r="G33" s="154"/>
      <c r="H33" s="155"/>
      <c r="I33" s="124"/>
      <c r="J33" s="27"/>
      <c r="K33" s="23" t="s">
        <v>80</v>
      </c>
      <c r="L33" s="27"/>
      <c r="M33" s="126"/>
      <c r="N33" s="124"/>
      <c r="O33" s="27"/>
      <c r="P33" s="28" t="s">
        <v>80</v>
      </c>
      <c r="Q33" s="27"/>
      <c r="R33" s="126"/>
      <c r="S33" s="124"/>
      <c r="T33" s="27"/>
      <c r="U33" s="23" t="s">
        <v>80</v>
      </c>
      <c r="V33" s="27"/>
      <c r="W33" s="126"/>
      <c r="X33" s="124"/>
      <c r="Y33" s="27"/>
      <c r="Z33" s="23" t="s">
        <v>80</v>
      </c>
      <c r="AA33" s="27"/>
      <c r="AB33" s="126"/>
      <c r="AC33" s="146"/>
      <c r="AD33" s="158"/>
      <c r="AE33" s="161"/>
      <c r="AF33" s="146"/>
      <c r="AG33" s="161"/>
      <c r="AI33" s="110"/>
      <c r="AJ33" s="110">
        <f>IF(J33="","",IF(J33&gt;L33,1,0))</f>
      </c>
      <c r="AK33" s="110">
        <f>IF(J33="","",IF(J33&lt;L33,1,0))</f>
      </c>
      <c r="AL33" s="110">
        <f>IF(O33="","",IF(O33&gt;Q33,1,0))</f>
      </c>
      <c r="AM33" s="110">
        <f>IF(O33="","",IF(O33&lt;Q33,1,0))</f>
      </c>
      <c r="AN33" s="110">
        <f>IF(T33="","",IF(T33&gt;V33,1,0))</f>
      </c>
      <c r="AO33" s="110">
        <f>IF(T33="","",IF(T33&lt;V33,1,0))</f>
      </c>
      <c r="AP33" s="110">
        <f>IF(Y33="","",IF(Y33&gt;AA33,1,0))</f>
      </c>
      <c r="AQ33" s="110">
        <f>IF(Y33="","",IF(Y33&lt;AA33,1,0))</f>
      </c>
    </row>
    <row r="34" spans="2:43" s="11" customFormat="1" ht="15" customHeight="1">
      <c r="B34" s="141" t="s">
        <v>91</v>
      </c>
      <c r="C34" s="165" t="s">
        <v>97</v>
      </c>
      <c r="D34" s="46" t="str">
        <f>IF(D35="","",IF(D35&gt;H35,"○","×"))</f>
        <v>○</v>
      </c>
      <c r="E34" s="37">
        <f>IF(L31="","",L31)</f>
        <v>21</v>
      </c>
      <c r="F34" s="16" t="s">
        <v>33</v>
      </c>
      <c r="G34" s="37">
        <f>IF(J31="","",J31)</f>
        <v>7</v>
      </c>
      <c r="H34" s="51"/>
      <c r="I34" s="168"/>
      <c r="J34" s="169"/>
      <c r="K34" s="169"/>
      <c r="L34" s="169"/>
      <c r="M34" s="170"/>
      <c r="N34" s="46" t="str">
        <f>IF(N35="","",IF(N35&gt;R35,"○","×"))</f>
        <v>×</v>
      </c>
      <c r="O34" s="25">
        <v>7</v>
      </c>
      <c r="P34" s="23" t="s">
        <v>33</v>
      </c>
      <c r="Q34" s="25">
        <v>21</v>
      </c>
      <c r="R34" s="51"/>
      <c r="S34" s="46" t="str">
        <f>IF(S35="","",IF(S35&gt;W35,"○","×"))</f>
        <v>×</v>
      </c>
      <c r="T34" s="25">
        <v>4</v>
      </c>
      <c r="U34" s="29" t="s">
        <v>33</v>
      </c>
      <c r="V34" s="25">
        <v>21</v>
      </c>
      <c r="W34" s="51"/>
      <c r="X34" s="46" t="str">
        <f>IF(X35="","",IF(X35&gt;AB35,"○","×"))</f>
        <v>○</v>
      </c>
      <c r="Y34" s="25">
        <v>21</v>
      </c>
      <c r="Z34" s="29" t="s">
        <v>33</v>
      </c>
      <c r="AA34" s="25">
        <v>5</v>
      </c>
      <c r="AB34" s="51"/>
      <c r="AC34" s="144">
        <f>IF(D34="","",COUNTIF(D34:AB36,"○"))</f>
        <v>2</v>
      </c>
      <c r="AD34" s="156" t="s">
        <v>32</v>
      </c>
      <c r="AE34" s="159">
        <f>IF(D34="","",COUNTIF(D34:AB36,"×"))</f>
        <v>2</v>
      </c>
      <c r="AF34" s="144">
        <f>IF(AI35="","",RANK(AI35,AI31:AI45))</f>
        <v>3</v>
      </c>
      <c r="AG34" s="159"/>
      <c r="AI34" s="110"/>
      <c r="AJ34" s="110">
        <f>IF(O34="","",IF(O34&gt;Q34,1,0))</f>
        <v>0</v>
      </c>
      <c r="AK34" s="110">
        <f>IF(O34="","",IF(O34&lt;Q34,1,0))</f>
        <v>1</v>
      </c>
      <c r="AL34" s="110">
        <f>IF(T34="","",IF(T34&gt;V34,1,0))</f>
        <v>0</v>
      </c>
      <c r="AM34" s="110">
        <f>IF(T34="","",IF(T34&lt;V34,1,0))</f>
        <v>1</v>
      </c>
      <c r="AN34" s="110">
        <f>IF(Y34="","",IF(Y34&gt;AA34,1,0))</f>
        <v>1</v>
      </c>
      <c r="AO34" s="110">
        <f>IF(Y34="","",IF(Y34&lt;AA34,1,0))</f>
        <v>0</v>
      </c>
      <c r="AP34" s="110"/>
      <c r="AQ34" s="110"/>
    </row>
    <row r="35" spans="2:43" s="11" customFormat="1" ht="15" customHeight="1">
      <c r="B35" s="142"/>
      <c r="C35" s="166"/>
      <c r="D35" s="162">
        <f>M32</f>
        <v>2</v>
      </c>
      <c r="E35" s="30">
        <f>IF(L32="","",L32)</f>
        <v>21</v>
      </c>
      <c r="F35" s="23" t="s">
        <v>33</v>
      </c>
      <c r="G35" s="30">
        <f>IF(J32="","",J32)</f>
        <v>5</v>
      </c>
      <c r="H35" s="125">
        <f>I32</f>
        <v>0</v>
      </c>
      <c r="I35" s="171"/>
      <c r="J35" s="172"/>
      <c r="K35" s="172"/>
      <c r="L35" s="172"/>
      <c r="M35" s="173"/>
      <c r="N35" s="123">
        <f>IF(O34="","",SUM(AJ34:AJ36))</f>
        <v>0</v>
      </c>
      <c r="O35" s="25">
        <v>19</v>
      </c>
      <c r="P35" s="23" t="s">
        <v>33</v>
      </c>
      <c r="Q35" s="25">
        <v>21</v>
      </c>
      <c r="R35" s="125">
        <f>IF(O34="","",SUM(AK34:AK36))</f>
        <v>2</v>
      </c>
      <c r="S35" s="123">
        <f>IF(T34="","",SUM(AL34:AL36))</f>
        <v>0</v>
      </c>
      <c r="T35" s="25">
        <v>2</v>
      </c>
      <c r="U35" s="23" t="s">
        <v>33</v>
      </c>
      <c r="V35" s="25">
        <v>21</v>
      </c>
      <c r="W35" s="125">
        <f>IF(T34="","",SUM(AM34:AM36))</f>
        <v>2</v>
      </c>
      <c r="X35" s="123">
        <f>IF(Y34="","",SUM(AN34:AN36))</f>
        <v>2</v>
      </c>
      <c r="Y35" s="25">
        <v>21</v>
      </c>
      <c r="Z35" s="23" t="s">
        <v>33</v>
      </c>
      <c r="AA35" s="25">
        <v>6</v>
      </c>
      <c r="AB35" s="125">
        <f>IF(Y34="","",SUM(AO34:AO36))</f>
        <v>0</v>
      </c>
      <c r="AC35" s="145"/>
      <c r="AD35" s="157"/>
      <c r="AE35" s="160"/>
      <c r="AF35" s="145"/>
      <c r="AG35" s="160"/>
      <c r="AI35" s="112">
        <f>IF(AC34="","",AC34*1000+(D35+S35+N35+X35)*100+((D35+S35+N35+X35)-(H35+W35+R35+AB35))*10+((SUM(E34:E36)+SUM(T34:T36)+SUM(O34:O36)+SUM(Y34:Y36)))-(SUM(G34:G36)+SUM(V34:V36)+SUM(Q34:Q36)+SUM(AA34:AA36)))</f>
        <v>2409</v>
      </c>
      <c r="AJ35" s="110">
        <f>IF(O35="","",IF(O35&gt;Q35,1,0))</f>
        <v>0</v>
      </c>
      <c r="AK35" s="110">
        <f>IF(O35="","",IF(O35&lt;Q35,1,0))</f>
        <v>1</v>
      </c>
      <c r="AL35" s="110">
        <f>IF(T35="","",IF(T35&gt;V35,1,0))</f>
        <v>0</v>
      </c>
      <c r="AM35" s="110">
        <f>IF(T35="","",IF(T35&lt;V35,1,0))</f>
        <v>1</v>
      </c>
      <c r="AN35" s="110">
        <f>IF(Y35="","",IF(Y35&gt;AA35,1,0))</f>
        <v>1</v>
      </c>
      <c r="AO35" s="110">
        <f>IF(Y35="","",IF(Y35&lt;AA35,1,0))</f>
        <v>0</v>
      </c>
      <c r="AP35" s="110"/>
      <c r="AQ35" s="110"/>
    </row>
    <row r="36" spans="2:43" s="11" customFormat="1" ht="15" customHeight="1">
      <c r="B36" s="143"/>
      <c r="C36" s="167"/>
      <c r="D36" s="163"/>
      <c r="E36" s="30">
        <f>IF(L33="","",L33)</f>
      </c>
      <c r="F36" s="23" t="s">
        <v>33</v>
      </c>
      <c r="G36" s="30">
        <f>IF(J33="","",J33)</f>
      </c>
      <c r="H36" s="126"/>
      <c r="I36" s="174"/>
      <c r="J36" s="175"/>
      <c r="K36" s="175"/>
      <c r="L36" s="175"/>
      <c r="M36" s="176"/>
      <c r="N36" s="124"/>
      <c r="O36" s="27"/>
      <c r="P36" s="23" t="s">
        <v>33</v>
      </c>
      <c r="Q36" s="27"/>
      <c r="R36" s="126"/>
      <c r="S36" s="124"/>
      <c r="T36" s="27"/>
      <c r="U36" s="23" t="s">
        <v>33</v>
      </c>
      <c r="V36" s="27"/>
      <c r="W36" s="126"/>
      <c r="X36" s="124"/>
      <c r="Y36" s="27"/>
      <c r="Z36" s="23" t="s">
        <v>33</v>
      </c>
      <c r="AA36" s="27"/>
      <c r="AB36" s="126"/>
      <c r="AC36" s="146"/>
      <c r="AD36" s="158"/>
      <c r="AE36" s="161"/>
      <c r="AF36" s="146"/>
      <c r="AG36" s="161"/>
      <c r="AI36" s="110"/>
      <c r="AJ36" s="110">
        <f>IF(O36="","",IF(O36&gt;Q36,1,0))</f>
      </c>
      <c r="AK36" s="110">
        <f>IF(O36="","",IF(O36&lt;Q36,1,0))</f>
      </c>
      <c r="AL36" s="110">
        <f>IF(T36="","",IF(T36&gt;V36,1,0))</f>
      </c>
      <c r="AM36" s="110">
        <f>IF(T36="","",IF(T36&lt;V36,1,0))</f>
      </c>
      <c r="AN36" s="110">
        <f>IF(Y36="","",IF(Y36&gt;AA36,1,0))</f>
      </c>
      <c r="AO36" s="110">
        <f>IF(Y36="","",IF(Y36&lt;AA36,1,0))</f>
      </c>
      <c r="AP36" s="110"/>
      <c r="AQ36" s="110"/>
    </row>
    <row r="37" spans="2:43" s="11" customFormat="1" ht="15" customHeight="1">
      <c r="B37" s="141" t="s">
        <v>92</v>
      </c>
      <c r="C37" s="165" t="s">
        <v>96</v>
      </c>
      <c r="D37" s="46" t="str">
        <f>IF(D38="","",IF(D38&gt;H38,"○","×"))</f>
        <v>○</v>
      </c>
      <c r="E37" s="17">
        <f>IF(Q31="","",Q31)</f>
        <v>21</v>
      </c>
      <c r="F37" s="42" t="s">
        <v>33</v>
      </c>
      <c r="G37" s="17">
        <f>IF(O31="","",O31)</f>
        <v>10</v>
      </c>
      <c r="H37" s="51"/>
      <c r="I37" s="46" t="str">
        <f>IF(I38="","",IF(I38&gt;M38,"○","×"))</f>
        <v>○</v>
      </c>
      <c r="J37" s="25">
        <f>IF(Q34="","",Q34)</f>
        <v>21</v>
      </c>
      <c r="K37" s="23" t="s">
        <v>33</v>
      </c>
      <c r="L37" s="25">
        <f>IF(O34="","",O34)</f>
        <v>7</v>
      </c>
      <c r="M37" s="51"/>
      <c r="N37" s="168"/>
      <c r="O37" s="169"/>
      <c r="P37" s="169"/>
      <c r="Q37" s="169"/>
      <c r="R37" s="170"/>
      <c r="S37" s="46" t="str">
        <f>IF(S38="","",IF(S38&gt;W38,"○","×"))</f>
        <v>×</v>
      </c>
      <c r="T37" s="25">
        <v>9</v>
      </c>
      <c r="U37" s="29" t="s">
        <v>33</v>
      </c>
      <c r="V37" s="25">
        <v>21</v>
      </c>
      <c r="W37" s="51"/>
      <c r="X37" s="46" t="str">
        <f>IF(X38="","",IF(X38&gt;AB38,"○","×"))</f>
        <v>○</v>
      </c>
      <c r="Y37" s="25">
        <v>21</v>
      </c>
      <c r="Z37" s="29" t="s">
        <v>33</v>
      </c>
      <c r="AA37" s="25">
        <v>10</v>
      </c>
      <c r="AB37" s="51"/>
      <c r="AC37" s="144">
        <f>IF(D37="","",COUNTIF(D37:AB39,"○"))</f>
        <v>3</v>
      </c>
      <c r="AD37" s="156" t="s">
        <v>32</v>
      </c>
      <c r="AE37" s="159">
        <f>IF(D37="","",COUNTIF(D37:AB39,"×"))</f>
        <v>1</v>
      </c>
      <c r="AF37" s="144">
        <f>IF(AI38="","",RANK(AI38,AI31:AI45))</f>
        <v>2</v>
      </c>
      <c r="AG37" s="159"/>
      <c r="AI37" s="110"/>
      <c r="AJ37" s="110">
        <f>IF(T37="","",IF(T37&gt;V37,1,0))</f>
        <v>0</v>
      </c>
      <c r="AK37" s="110">
        <f>IF(T37="","",IF(T37&lt;V37,1,0))</f>
        <v>1</v>
      </c>
      <c r="AL37" s="110">
        <f>IF(Y37="","",IF(Y37&gt;AA37,1,0))</f>
        <v>1</v>
      </c>
      <c r="AM37" s="110">
        <f>IF(Y37="","",IF(Y37&lt;AA37,1,0))</f>
        <v>0</v>
      </c>
      <c r="AN37" s="110"/>
      <c r="AO37" s="110"/>
      <c r="AP37" s="110"/>
      <c r="AQ37" s="110"/>
    </row>
    <row r="38" spans="2:43" s="11" customFormat="1" ht="15" customHeight="1">
      <c r="B38" s="142"/>
      <c r="C38" s="166"/>
      <c r="D38" s="162">
        <f>R32</f>
        <v>2</v>
      </c>
      <c r="E38" s="30">
        <f>IF(Q32="","",Q32)</f>
        <v>21</v>
      </c>
      <c r="F38" s="23" t="s">
        <v>33</v>
      </c>
      <c r="G38" s="30">
        <f>IF(O32="","",O32)</f>
        <v>8</v>
      </c>
      <c r="H38" s="125">
        <f>N32</f>
        <v>0</v>
      </c>
      <c r="I38" s="123">
        <f>R35</f>
        <v>2</v>
      </c>
      <c r="J38" s="25">
        <f>IF(Q35="","",Q35)</f>
        <v>21</v>
      </c>
      <c r="K38" s="23" t="s">
        <v>33</v>
      </c>
      <c r="L38" s="25">
        <f>IF(O35="","",O35)</f>
        <v>19</v>
      </c>
      <c r="M38" s="125">
        <f>N35</f>
        <v>0</v>
      </c>
      <c r="N38" s="171"/>
      <c r="O38" s="172"/>
      <c r="P38" s="172"/>
      <c r="Q38" s="172"/>
      <c r="R38" s="173"/>
      <c r="S38" s="123">
        <f>IF(T37="","",SUM(AJ37:AJ39))</f>
        <v>0</v>
      </c>
      <c r="T38" s="25">
        <v>5</v>
      </c>
      <c r="U38" s="23" t="s">
        <v>33</v>
      </c>
      <c r="V38" s="25">
        <v>21</v>
      </c>
      <c r="W38" s="125">
        <f>IF(T37="","",SUM(AK37:AK39))</f>
        <v>2</v>
      </c>
      <c r="X38" s="123">
        <f>IF(Y37="","",SUM(AL37:AL39))</f>
        <v>2</v>
      </c>
      <c r="Y38" s="25">
        <v>21</v>
      </c>
      <c r="Z38" s="23" t="s">
        <v>33</v>
      </c>
      <c r="AA38" s="25">
        <v>8</v>
      </c>
      <c r="AB38" s="125">
        <f>IF(Y37="","",SUM(AM37:AM39))</f>
        <v>0</v>
      </c>
      <c r="AC38" s="145"/>
      <c r="AD38" s="157"/>
      <c r="AE38" s="160"/>
      <c r="AF38" s="145"/>
      <c r="AG38" s="160"/>
      <c r="AI38" s="112">
        <f>IF(AC37="","",AC37*1000+(D38+I38+S38+X38)*100+((D38+I38+S38+X38)-(H38+M38+W38+AB38))*10+((SUM(E37:E39)+SUM(J37:J39)+SUM(T37:T39)+SUM(Y37:Y39))-(SUM(G37:G39)+SUM(L37:L39)+SUM(V37:V39)+SUM(AA37:AA39))))</f>
        <v>3676</v>
      </c>
      <c r="AJ38" s="110">
        <f>IF(T38="","",IF(T38&gt;V38,1,0))</f>
        <v>0</v>
      </c>
      <c r="AK38" s="110">
        <f>IF(T38="","",IF(T38&lt;V38,1,0))</f>
        <v>1</v>
      </c>
      <c r="AL38" s="110">
        <f>IF(Y38="","",IF(Y38&gt;AA38,1,0))</f>
        <v>1</v>
      </c>
      <c r="AM38" s="110">
        <f>IF(Y38="","",IF(Y38&lt;AA38,1,0))</f>
        <v>0</v>
      </c>
      <c r="AN38" s="110"/>
      <c r="AO38" s="110"/>
      <c r="AP38" s="110"/>
      <c r="AQ38" s="110"/>
    </row>
    <row r="39" spans="2:43" s="11" customFormat="1" ht="15" customHeight="1">
      <c r="B39" s="143"/>
      <c r="C39" s="167"/>
      <c r="D39" s="163"/>
      <c r="E39" s="31">
        <f>IF(Q33="","",Q33)</f>
      </c>
      <c r="F39" s="23" t="s">
        <v>33</v>
      </c>
      <c r="G39" s="30">
        <f>IF(O33="","",O33)</f>
      </c>
      <c r="H39" s="126"/>
      <c r="I39" s="124"/>
      <c r="J39" s="27">
        <f>IF(Q36="","",Q36)</f>
      </c>
      <c r="K39" s="23" t="s">
        <v>33</v>
      </c>
      <c r="L39" s="27">
        <f>IF(O36="","",O36)</f>
      </c>
      <c r="M39" s="126"/>
      <c r="N39" s="174"/>
      <c r="O39" s="175"/>
      <c r="P39" s="175"/>
      <c r="Q39" s="175"/>
      <c r="R39" s="176"/>
      <c r="S39" s="124"/>
      <c r="T39" s="27"/>
      <c r="U39" s="28" t="s">
        <v>33</v>
      </c>
      <c r="V39" s="27"/>
      <c r="W39" s="126"/>
      <c r="X39" s="124"/>
      <c r="Y39" s="27"/>
      <c r="Z39" s="28" t="s">
        <v>33</v>
      </c>
      <c r="AA39" s="27"/>
      <c r="AB39" s="126"/>
      <c r="AC39" s="146"/>
      <c r="AD39" s="158"/>
      <c r="AE39" s="161"/>
      <c r="AF39" s="146"/>
      <c r="AG39" s="161"/>
      <c r="AI39" s="110"/>
      <c r="AJ39" s="110">
        <f>IF(T39="","",IF(T39&gt;V39,1,0))</f>
      </c>
      <c r="AK39" s="110">
        <f>IF(T39="","",IF(T39&lt;V39,1,0))</f>
      </c>
      <c r="AL39" s="110">
        <f>IF(Y39="","",IF(Y39&gt;AA39,1,0))</f>
      </c>
      <c r="AM39" s="110">
        <f>IF(Y39="","",IF(Y39&lt;AA39,1,0))</f>
      </c>
      <c r="AN39" s="110"/>
      <c r="AO39" s="110"/>
      <c r="AP39" s="110"/>
      <c r="AQ39" s="110"/>
    </row>
    <row r="40" spans="2:43" s="11" customFormat="1" ht="15" customHeight="1">
      <c r="B40" s="141" t="s">
        <v>93</v>
      </c>
      <c r="C40" s="165" t="s">
        <v>98</v>
      </c>
      <c r="D40" s="46" t="str">
        <f>IF(D41="","",IF(D41&gt;H41,"○","×"))</f>
        <v>○</v>
      </c>
      <c r="E40" s="37">
        <f>IF(V31="","",V31)</f>
        <v>21</v>
      </c>
      <c r="F40" s="42" t="s">
        <v>33</v>
      </c>
      <c r="G40" s="17">
        <f>IF(T31="","",T31)</f>
        <v>4</v>
      </c>
      <c r="H40" s="51"/>
      <c r="I40" s="46" t="str">
        <f>IF(I41="","",IF(I41&gt;M41,"○","×"))</f>
        <v>○</v>
      </c>
      <c r="J40" s="25">
        <f>IF(V34="","",V34)</f>
        <v>21</v>
      </c>
      <c r="K40" s="29" t="s">
        <v>33</v>
      </c>
      <c r="L40" s="25">
        <f>IF(T34="","",T34)</f>
        <v>4</v>
      </c>
      <c r="M40" s="51"/>
      <c r="N40" s="46" t="str">
        <f>IF(N41="","",IF(N41&gt;R41,"○","×"))</f>
        <v>○</v>
      </c>
      <c r="O40" s="25">
        <f>IF(V37="","",V37)</f>
        <v>21</v>
      </c>
      <c r="P40" s="23" t="s">
        <v>33</v>
      </c>
      <c r="Q40" s="25">
        <f>IF(T37="","",T37)</f>
        <v>9</v>
      </c>
      <c r="R40" s="51"/>
      <c r="S40" s="168"/>
      <c r="T40" s="169"/>
      <c r="U40" s="169"/>
      <c r="V40" s="169"/>
      <c r="W40" s="170"/>
      <c r="X40" s="46" t="str">
        <f>IF(X41="","",IF(X41&gt;AB41,"○","×"))</f>
        <v>○</v>
      </c>
      <c r="Y40" s="25">
        <v>21</v>
      </c>
      <c r="Z40" s="29" t="s">
        <v>33</v>
      </c>
      <c r="AA40" s="25">
        <v>2</v>
      </c>
      <c r="AB40" s="51"/>
      <c r="AC40" s="144">
        <f>IF(D40="","",COUNTIF(D40:AB40,"○"))</f>
        <v>4</v>
      </c>
      <c r="AD40" s="156" t="s">
        <v>32</v>
      </c>
      <c r="AE40" s="159">
        <f>IF(D40="","",COUNTIF(D40:AB40,"×"))</f>
        <v>0</v>
      </c>
      <c r="AF40" s="144">
        <f>IF(AI41="","",RANK(AI41,AI31:AI45))</f>
        <v>1</v>
      </c>
      <c r="AG40" s="159"/>
      <c r="AI40" s="110"/>
      <c r="AJ40" s="110">
        <f>IF(Y40="","",IF(Y40&gt;AA40,1,0))</f>
        <v>1</v>
      </c>
      <c r="AK40" s="110">
        <f>IF(Y40="","",IF(Y40&lt;AA40,1,0))</f>
        <v>0</v>
      </c>
      <c r="AL40" s="110"/>
      <c r="AM40" s="110"/>
      <c r="AN40" s="110"/>
      <c r="AO40" s="110"/>
      <c r="AP40" s="110"/>
      <c r="AQ40" s="110"/>
    </row>
    <row r="41" spans="2:43" s="11" customFormat="1" ht="15" customHeight="1">
      <c r="B41" s="142"/>
      <c r="C41" s="166"/>
      <c r="D41" s="162">
        <f>W32</f>
        <v>2</v>
      </c>
      <c r="E41" s="30">
        <f>IF(V32="","",V32)</f>
        <v>21</v>
      </c>
      <c r="F41" s="23" t="s">
        <v>33</v>
      </c>
      <c r="G41" s="30">
        <f>IF(T32="","",T32)</f>
        <v>1</v>
      </c>
      <c r="H41" s="125">
        <f>S32</f>
        <v>0</v>
      </c>
      <c r="I41" s="123">
        <f>W35</f>
        <v>2</v>
      </c>
      <c r="J41" s="25">
        <f>IF(V35="","",V35)</f>
        <v>21</v>
      </c>
      <c r="K41" s="23" t="s">
        <v>33</v>
      </c>
      <c r="L41" s="25">
        <f>IF(T35="","",T35)</f>
        <v>2</v>
      </c>
      <c r="M41" s="125">
        <f>S35</f>
        <v>0</v>
      </c>
      <c r="N41" s="123">
        <f>W38</f>
        <v>2</v>
      </c>
      <c r="O41" s="25">
        <f>IF(V38="","",V38)</f>
        <v>21</v>
      </c>
      <c r="P41" s="23" t="s">
        <v>33</v>
      </c>
      <c r="Q41" s="25">
        <f>IF(T38="","",T38)</f>
        <v>5</v>
      </c>
      <c r="R41" s="125">
        <f>S38</f>
        <v>0</v>
      </c>
      <c r="S41" s="171"/>
      <c r="T41" s="172"/>
      <c r="U41" s="172"/>
      <c r="V41" s="172"/>
      <c r="W41" s="173"/>
      <c r="X41" s="123">
        <f>IF(Y40="","",SUM(AJ40:AJ42))</f>
        <v>2</v>
      </c>
      <c r="Y41" s="25">
        <v>21</v>
      </c>
      <c r="Z41" s="23" t="s">
        <v>33</v>
      </c>
      <c r="AA41" s="25">
        <v>3</v>
      </c>
      <c r="AB41" s="125">
        <f>IF(Y40="","",SUM(AK40:AK42))</f>
        <v>0</v>
      </c>
      <c r="AC41" s="145"/>
      <c r="AD41" s="157"/>
      <c r="AE41" s="160"/>
      <c r="AF41" s="145"/>
      <c r="AG41" s="160"/>
      <c r="AI41" s="112">
        <f>IF(AC40="","",AC40*1000+(D41+I41+N41+X41)*100+((D41+I41+N41+X41)-(H41+M41+R41+AB41))*10+((SUM(E40:E42)+SUM(J40:J42)+SUM(O40:O42)+SUM(Y40:Y42))-(SUM(G40:G42)+SUM(L40:L42)+SUM(Q40:Q42)+SUM(AA40:AA42))))</f>
        <v>5018</v>
      </c>
      <c r="AJ41" s="110">
        <f>IF(Y41="","",IF(Y41&gt;AA41,1,0))</f>
        <v>1</v>
      </c>
      <c r="AK41" s="110">
        <f>IF(Y41="","",IF(Y41&lt;AA41,1,0))</f>
        <v>0</v>
      </c>
      <c r="AL41" s="110"/>
      <c r="AM41" s="110"/>
      <c r="AN41" s="110"/>
      <c r="AO41" s="110"/>
      <c r="AP41" s="110"/>
      <c r="AQ41" s="110"/>
    </row>
    <row r="42" spans="2:43" s="48" customFormat="1" ht="15" customHeight="1">
      <c r="B42" s="143"/>
      <c r="C42" s="167"/>
      <c r="D42" s="163"/>
      <c r="E42" s="31">
        <f>IF(V33="","",V33)</f>
      </c>
      <c r="F42" s="28" t="s">
        <v>33</v>
      </c>
      <c r="G42" s="30">
        <f>IF(T33="","",T33)</f>
      </c>
      <c r="H42" s="126"/>
      <c r="I42" s="124"/>
      <c r="J42" s="27">
        <f>IF(V36="","",V36)</f>
      </c>
      <c r="K42" s="28" t="s">
        <v>33</v>
      </c>
      <c r="L42" s="25">
        <f>IF(T36="","",T36)</f>
      </c>
      <c r="M42" s="126"/>
      <c r="N42" s="124"/>
      <c r="O42" s="27">
        <f>IF(V39="","",V39)</f>
      </c>
      <c r="P42" s="28" t="s">
        <v>33</v>
      </c>
      <c r="Q42" s="27">
        <f>IF(T39="","",T39)</f>
      </c>
      <c r="R42" s="126"/>
      <c r="S42" s="174"/>
      <c r="T42" s="175"/>
      <c r="U42" s="175"/>
      <c r="V42" s="175"/>
      <c r="W42" s="176"/>
      <c r="X42" s="124"/>
      <c r="Y42" s="27"/>
      <c r="Z42" s="28" t="s">
        <v>33</v>
      </c>
      <c r="AA42" s="27"/>
      <c r="AB42" s="126"/>
      <c r="AC42" s="146"/>
      <c r="AD42" s="158"/>
      <c r="AE42" s="161"/>
      <c r="AF42" s="146"/>
      <c r="AG42" s="161"/>
      <c r="AH42" s="11"/>
      <c r="AI42" s="110"/>
      <c r="AJ42" s="110">
        <f>IF(Y42="","",IF(Y42&gt;AA42,1,0))</f>
      </c>
      <c r="AK42" s="110">
        <f>IF(Y42="","",IF(Y42&lt;AA42,1,0))</f>
      </c>
      <c r="AL42" s="110"/>
      <c r="AM42" s="110"/>
      <c r="AN42" s="110"/>
      <c r="AO42" s="110"/>
      <c r="AP42" s="110"/>
      <c r="AQ42" s="110"/>
    </row>
    <row r="43" spans="1:43" s="48" customFormat="1" ht="15" customHeight="1">
      <c r="A43" s="49"/>
      <c r="B43" s="141" t="s">
        <v>94</v>
      </c>
      <c r="C43" s="165" t="s">
        <v>99</v>
      </c>
      <c r="D43" s="46" t="str">
        <f>IF(D44="","",IF(D44&gt;H44,"○","×"))</f>
        <v>×</v>
      </c>
      <c r="E43" s="37">
        <f>IF(AA31="","",AA31)</f>
        <v>11</v>
      </c>
      <c r="F43" s="42" t="s">
        <v>33</v>
      </c>
      <c r="G43" s="17">
        <f>IF(Y31="","",Y31)</f>
        <v>21</v>
      </c>
      <c r="H43" s="51"/>
      <c r="I43" s="46" t="str">
        <f>IF(I44="","",IF(I44&gt;M44,"○","×"))</f>
        <v>×</v>
      </c>
      <c r="J43" s="25">
        <f>IF(AA34="","",AA34)</f>
        <v>5</v>
      </c>
      <c r="K43" s="29" t="s">
        <v>33</v>
      </c>
      <c r="L43" s="22">
        <f>IF(Y34="","",Y34)</f>
        <v>21</v>
      </c>
      <c r="M43" s="51"/>
      <c r="N43" s="46" t="str">
        <f>IF(N44="","",IF(N44&gt;R44,"○","×"))</f>
        <v>×</v>
      </c>
      <c r="O43" s="25">
        <f>IF(AA37="","",AA37)</f>
        <v>10</v>
      </c>
      <c r="P43" s="23" t="s">
        <v>33</v>
      </c>
      <c r="Q43" s="25">
        <f>IF(Y37="","",Y37)</f>
        <v>21</v>
      </c>
      <c r="R43" s="51"/>
      <c r="S43" s="46" t="str">
        <f>IF(S44="","",IF(S44&gt;W44,"○","×"))</f>
        <v>×</v>
      </c>
      <c r="T43" s="25">
        <f>IF(AA40="","",AA40)</f>
        <v>2</v>
      </c>
      <c r="U43" s="23" t="s">
        <v>33</v>
      </c>
      <c r="V43" s="25">
        <f>IF(Y40="","",Y40)</f>
        <v>21</v>
      </c>
      <c r="W43" s="51"/>
      <c r="X43" s="168"/>
      <c r="Y43" s="169"/>
      <c r="Z43" s="169"/>
      <c r="AA43" s="169"/>
      <c r="AB43" s="170"/>
      <c r="AC43" s="144">
        <f>IF(D43="","",COUNTIF(D43:W43,"○"))</f>
        <v>0</v>
      </c>
      <c r="AD43" s="156" t="s">
        <v>32</v>
      </c>
      <c r="AE43" s="159">
        <f>IF(D43="","",COUNTIF(D43:W43,"×"))</f>
        <v>4</v>
      </c>
      <c r="AF43" s="144">
        <f>IF(AI44="","",RANK(AI44,AI31:AI45))</f>
        <v>5</v>
      </c>
      <c r="AG43" s="159"/>
      <c r="AH43" s="50"/>
      <c r="AI43" s="110"/>
      <c r="AJ43" s="110"/>
      <c r="AK43" s="110"/>
      <c r="AL43" s="110"/>
      <c r="AM43" s="110"/>
      <c r="AN43" s="110"/>
      <c r="AO43" s="110"/>
      <c r="AP43" s="110"/>
      <c r="AQ43" s="110"/>
    </row>
    <row r="44" spans="1:43" s="11" customFormat="1" ht="14.25">
      <c r="A44" s="47"/>
      <c r="B44" s="142"/>
      <c r="C44" s="166"/>
      <c r="D44" s="162">
        <f>AB32</f>
        <v>0</v>
      </c>
      <c r="E44" s="30">
        <f>IF(AA32="","",AA32)</f>
        <v>12</v>
      </c>
      <c r="F44" s="23" t="s">
        <v>33</v>
      </c>
      <c r="G44" s="30">
        <f>IF(Y32="","",Y32)</f>
        <v>21</v>
      </c>
      <c r="H44" s="125">
        <f>X32</f>
        <v>2</v>
      </c>
      <c r="I44" s="123">
        <f>AB35</f>
        <v>0</v>
      </c>
      <c r="J44" s="25">
        <f>IF(AA35="","",AA35)</f>
        <v>6</v>
      </c>
      <c r="K44" s="23" t="s">
        <v>33</v>
      </c>
      <c r="L44" s="25">
        <f>IF(Y35="","",Y35)</f>
        <v>21</v>
      </c>
      <c r="M44" s="125">
        <f>X35</f>
        <v>2</v>
      </c>
      <c r="N44" s="123">
        <f>AB38</f>
        <v>0</v>
      </c>
      <c r="O44" s="25">
        <f>IF(AA38="","",AA38)</f>
        <v>8</v>
      </c>
      <c r="P44" s="23" t="s">
        <v>33</v>
      </c>
      <c r="Q44" s="25">
        <f>IF(Y38="","",Y38)</f>
        <v>21</v>
      </c>
      <c r="R44" s="125">
        <f>X38</f>
        <v>2</v>
      </c>
      <c r="S44" s="123">
        <f>AB41</f>
        <v>0</v>
      </c>
      <c r="T44" s="25">
        <f>IF(AA41="","",AA41)</f>
        <v>3</v>
      </c>
      <c r="U44" s="23" t="s">
        <v>33</v>
      </c>
      <c r="V44" s="25">
        <f>IF(Y41="","",Y41)</f>
        <v>21</v>
      </c>
      <c r="W44" s="125">
        <f>X41</f>
        <v>2</v>
      </c>
      <c r="X44" s="171"/>
      <c r="Y44" s="172"/>
      <c r="Z44" s="172"/>
      <c r="AA44" s="172"/>
      <c r="AB44" s="173"/>
      <c r="AC44" s="145"/>
      <c r="AD44" s="157"/>
      <c r="AE44" s="160"/>
      <c r="AF44" s="145"/>
      <c r="AG44" s="160"/>
      <c r="AI44" s="112">
        <f>IF(AC43="","",AC43*1000+(D44+I44+N44+S44)*100+((D44+I44+N44+S44)-(H44+M44+R44+W44))*10+((SUM(E43:E45)+SUM(J43:J45)+SUM(O43:O45)+SUM(T43:T45))-(SUM(G43:G45)+SUM(L43:L45)+SUM(Q43:Q45)+SUM(V43:V45))))</f>
        <v>-191</v>
      </c>
      <c r="AJ44" s="110"/>
      <c r="AK44" s="110"/>
      <c r="AL44" s="110"/>
      <c r="AM44" s="110"/>
      <c r="AN44" s="110"/>
      <c r="AO44" s="110"/>
      <c r="AP44" s="110"/>
      <c r="AQ44" s="110"/>
    </row>
    <row r="45" spans="1:33" s="11" customFormat="1" ht="14.25">
      <c r="A45" s="47"/>
      <c r="B45" s="143"/>
      <c r="C45" s="167"/>
      <c r="D45" s="163"/>
      <c r="E45" s="31">
        <f>IF(AA33="","",AA33)</f>
      </c>
      <c r="F45" s="28" t="s">
        <v>33</v>
      </c>
      <c r="G45" s="30">
        <f>IF(Y33="","",Y33)</f>
      </c>
      <c r="H45" s="126"/>
      <c r="I45" s="124"/>
      <c r="J45" s="27">
        <f>IF(AA36="","",AA36)</f>
      </c>
      <c r="K45" s="28" t="s">
        <v>33</v>
      </c>
      <c r="L45" s="27">
        <f>IF(Y36="","",Y36)</f>
      </c>
      <c r="M45" s="126"/>
      <c r="N45" s="124"/>
      <c r="O45" s="27">
        <f>IF(AA39="","",AA39)</f>
      </c>
      <c r="P45" s="28" t="s">
        <v>33</v>
      </c>
      <c r="Q45" s="27">
        <f>IF(Y39="","",Y39)</f>
      </c>
      <c r="R45" s="126"/>
      <c r="S45" s="124"/>
      <c r="T45" s="27">
        <f>IF(AA42="","",AA42)</f>
      </c>
      <c r="U45" s="28" t="s">
        <v>33</v>
      </c>
      <c r="V45" s="27">
        <f>IF(Y42="","",Y42)</f>
      </c>
      <c r="W45" s="126"/>
      <c r="X45" s="174"/>
      <c r="Y45" s="175"/>
      <c r="Z45" s="175"/>
      <c r="AA45" s="175"/>
      <c r="AB45" s="176"/>
      <c r="AC45" s="146"/>
      <c r="AD45" s="158"/>
      <c r="AE45" s="161"/>
      <c r="AF45" s="146"/>
      <c r="AG45" s="161"/>
    </row>
    <row r="46" ht="14.25">
      <c r="G46" s="10"/>
    </row>
    <row r="48" spans="1:31" ht="9.75" customHeight="1">
      <c r="A48" s="127" t="s">
        <v>20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</row>
    <row r="49" spans="1:31" ht="9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</row>
    <row r="50" spans="1:31" ht="9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</row>
    <row r="52" spans="7:19" ht="14.25" customHeight="1">
      <c r="G52" s="106" t="s">
        <v>81</v>
      </c>
      <c r="H52" s="106"/>
      <c r="I52" s="106"/>
      <c r="J52" s="106"/>
      <c r="K52" s="198" t="s">
        <v>82</v>
      </c>
      <c r="L52" s="199"/>
      <c r="M52" s="199"/>
      <c r="N52" s="199"/>
      <c r="O52" s="199"/>
      <c r="P52" s="200" t="s">
        <v>78</v>
      </c>
      <c r="Q52" s="200"/>
      <c r="R52" s="200"/>
      <c r="S52" s="200"/>
    </row>
    <row r="53" spans="7:19" ht="14.25">
      <c r="G53" s="106"/>
      <c r="H53" s="106"/>
      <c r="I53" s="106"/>
      <c r="J53" s="106"/>
      <c r="K53" s="199"/>
      <c r="L53" s="199"/>
      <c r="M53" s="199"/>
      <c r="N53" s="199"/>
      <c r="O53" s="199"/>
      <c r="P53" s="200"/>
      <c r="Q53" s="200"/>
      <c r="R53" s="200"/>
      <c r="S53" s="200"/>
    </row>
    <row r="56" spans="1:31" ht="9.75" customHeight="1">
      <c r="A56" s="127" t="s">
        <v>17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</row>
    <row r="57" spans="1:31" ht="9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</row>
    <row r="58" spans="1:31" ht="9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</row>
    <row r="60" spans="2:33" s="11" customFormat="1" ht="15" customHeight="1" thickBot="1">
      <c r="B60" s="196"/>
      <c r="C60" s="197"/>
      <c r="D60" s="144" t="s">
        <v>112</v>
      </c>
      <c r="E60" s="156"/>
      <c r="F60" s="156"/>
      <c r="G60" s="156"/>
      <c r="H60" s="159"/>
      <c r="I60" s="144" t="s">
        <v>113</v>
      </c>
      <c r="J60" s="156"/>
      <c r="K60" s="156"/>
      <c r="L60" s="156"/>
      <c r="M60" s="159"/>
      <c r="N60" s="144" t="s">
        <v>114</v>
      </c>
      <c r="O60" s="156"/>
      <c r="P60" s="156"/>
      <c r="Q60" s="156"/>
      <c r="R60" s="159"/>
      <c r="S60" s="144" t="s">
        <v>115</v>
      </c>
      <c r="T60" s="156"/>
      <c r="U60" s="156"/>
      <c r="V60" s="156"/>
      <c r="W60" s="159"/>
      <c r="X60" s="120" t="s">
        <v>116</v>
      </c>
      <c r="Y60" s="121"/>
      <c r="Z60" s="121"/>
      <c r="AA60" s="121"/>
      <c r="AB60" s="122"/>
      <c r="AC60" s="120" t="s">
        <v>30</v>
      </c>
      <c r="AD60" s="121"/>
      <c r="AE60" s="122"/>
      <c r="AF60" s="120" t="s">
        <v>31</v>
      </c>
      <c r="AG60" s="122"/>
    </row>
    <row r="61" spans="2:43" s="11" customFormat="1" ht="15" customHeight="1">
      <c r="B61" s="141" t="s">
        <v>105</v>
      </c>
      <c r="C61" s="165" t="s">
        <v>108</v>
      </c>
      <c r="D61" s="191"/>
      <c r="E61" s="192"/>
      <c r="F61" s="192"/>
      <c r="G61" s="192"/>
      <c r="H61" s="193"/>
      <c r="I61" s="54" t="str">
        <f>IF(I62="","",IF(I62&gt;M62,"○","×"))</f>
        <v>×</v>
      </c>
      <c r="J61" s="55">
        <v>21</v>
      </c>
      <c r="K61" s="56" t="s">
        <v>80</v>
      </c>
      <c r="L61" s="55">
        <v>10</v>
      </c>
      <c r="M61" s="57"/>
      <c r="N61" s="54" t="str">
        <f>IF(N62="","",IF(N62&gt;R62,"○","×"))</f>
        <v>○</v>
      </c>
      <c r="O61" s="55">
        <v>21</v>
      </c>
      <c r="P61" s="56" t="s">
        <v>80</v>
      </c>
      <c r="Q61" s="55">
        <v>14</v>
      </c>
      <c r="R61" s="57"/>
      <c r="S61" s="54" t="str">
        <f>IF(S62="","",IF(S62&gt;W62,"○","×"))</f>
        <v>○</v>
      </c>
      <c r="T61" s="55">
        <v>21</v>
      </c>
      <c r="U61" s="56" t="s">
        <v>80</v>
      </c>
      <c r="V61" s="55">
        <v>11</v>
      </c>
      <c r="W61" s="58"/>
      <c r="X61" s="52" t="str">
        <f>IF(X62="","",IF(X62&gt;AB62,"○","×"))</f>
        <v>○</v>
      </c>
      <c r="Y61" s="22">
        <v>21</v>
      </c>
      <c r="Z61" s="23" t="s">
        <v>80</v>
      </c>
      <c r="AA61" s="22">
        <v>7</v>
      </c>
      <c r="AB61" s="24"/>
      <c r="AC61" s="144">
        <f>IF(I61="","",COUNTIF(I61:AB61,"○"))</f>
        <v>3</v>
      </c>
      <c r="AD61" s="156" t="s">
        <v>32</v>
      </c>
      <c r="AE61" s="159">
        <f>IF(I61="","",COUNTIF(I61:AB61,"×"))</f>
        <v>1</v>
      </c>
      <c r="AF61" s="144">
        <f>IF(AI62="","",RANK(AI62,AI61:AI72))</f>
        <v>2</v>
      </c>
      <c r="AG61" s="159"/>
      <c r="AI61" s="110"/>
      <c r="AJ61" s="110">
        <f>IF(J61="","",IF(J61&gt;L61,1,0))</f>
        <v>1</v>
      </c>
      <c r="AK61" s="110">
        <f>IF(J61="","",IF(J61&lt;L61,1,0))</f>
        <v>0</v>
      </c>
      <c r="AL61" s="110">
        <f>IF(O61="","",IF(O61&gt;Q61,1,0))</f>
        <v>1</v>
      </c>
      <c r="AM61" s="110">
        <f>IF(O61="","",IF(O61&lt;Q61,1,0))</f>
        <v>0</v>
      </c>
      <c r="AN61" s="110">
        <f>IF(T61="","",IF(T61&gt;V61,1,0))</f>
        <v>1</v>
      </c>
      <c r="AO61" s="110">
        <f>IF(T61="","",IF(T61&lt;V61,1,0))</f>
        <v>0</v>
      </c>
      <c r="AP61" s="110">
        <f>IF(Y61="","",IF(Y61&gt;AA61,1,0))</f>
        <v>1</v>
      </c>
      <c r="AQ61" s="110">
        <f>IF(Y61="","",IF(Y61&lt;AA61,1,0))</f>
        <v>0</v>
      </c>
    </row>
    <row r="62" spans="2:43" s="11" customFormat="1" ht="15" customHeight="1">
      <c r="B62" s="142"/>
      <c r="C62" s="166"/>
      <c r="D62" s="194"/>
      <c r="E62" s="151"/>
      <c r="F62" s="151"/>
      <c r="G62" s="151"/>
      <c r="H62" s="152"/>
      <c r="I62" s="123">
        <f>IF(J61="","",SUM(AJ61:AJ63))</f>
        <v>1</v>
      </c>
      <c r="J62" s="25">
        <v>19</v>
      </c>
      <c r="K62" s="23" t="s">
        <v>80</v>
      </c>
      <c r="L62" s="25">
        <v>21</v>
      </c>
      <c r="M62" s="125">
        <f>IF(J61="","",SUM(AK61:AK63))</f>
        <v>2</v>
      </c>
      <c r="N62" s="123">
        <f>IF(O61="","",SUM(AL61:AL63))</f>
        <v>2</v>
      </c>
      <c r="O62" s="25">
        <v>21</v>
      </c>
      <c r="P62" s="23" t="s">
        <v>80</v>
      </c>
      <c r="Q62" s="25">
        <v>10</v>
      </c>
      <c r="R62" s="125">
        <f>IF(O61="","",SUM(AM61:AM63))</f>
        <v>0</v>
      </c>
      <c r="S62" s="123">
        <f>IF(T61="","",SUM(AN61:AN63))</f>
        <v>2</v>
      </c>
      <c r="T62" s="25">
        <v>21</v>
      </c>
      <c r="U62" s="23" t="s">
        <v>80</v>
      </c>
      <c r="V62" s="25">
        <v>12</v>
      </c>
      <c r="W62" s="188">
        <f>IF(T61="","",SUM(AO61:AO63))</f>
        <v>0</v>
      </c>
      <c r="X62" s="181">
        <f>IF(Y61="","",SUM(AP61:AP63))</f>
        <v>2</v>
      </c>
      <c r="Y62" s="25">
        <v>21</v>
      </c>
      <c r="Z62" s="23" t="s">
        <v>80</v>
      </c>
      <c r="AA62" s="25">
        <v>6</v>
      </c>
      <c r="AB62" s="125">
        <f>IF(Y61="","",SUM(AQ61:AQ63))</f>
        <v>0</v>
      </c>
      <c r="AC62" s="145"/>
      <c r="AD62" s="157"/>
      <c r="AE62" s="160"/>
      <c r="AF62" s="145"/>
      <c r="AG62" s="160"/>
      <c r="AI62" s="112">
        <f>IF(AC61="","",AC61*1000+(S62+I62+N62+X62)*100+((S62+I62+N62+X62)-(W62+M62+R62+AB62))*10+((SUM(T61:T63)+SUM(J61:J63)+SUM(O61:O63)+SUM(Y61:Y63))-(SUM(V61:V63)+SUM(L61:L63)+SUM(Q61:Q63)+SUM(AA61:AA63))))</f>
        <v>3818</v>
      </c>
      <c r="AJ62" s="110">
        <f>IF(J62="","",IF(J62&gt;L62,1,0))</f>
        <v>0</v>
      </c>
      <c r="AK62" s="110">
        <f>IF(J62="","",IF(J62&lt;L62,1,0))</f>
        <v>1</v>
      </c>
      <c r="AL62" s="110">
        <f>IF(O62="","",IF(O62&gt;Q62,1,0))</f>
        <v>1</v>
      </c>
      <c r="AM62" s="110">
        <f>IF(O62="","",IF(O62&lt;Q62,1,0))</f>
        <v>0</v>
      </c>
      <c r="AN62" s="110">
        <f>IF(T62="","",IF(T62&gt;V62,1,0))</f>
        <v>1</v>
      </c>
      <c r="AO62" s="110">
        <f>IF(T62="","",IF(T62&lt;V62,1,0))</f>
        <v>0</v>
      </c>
      <c r="AP62" s="110">
        <f>IF(Y62="","",IF(Y62&gt;AA62,1,0))</f>
        <v>1</v>
      </c>
      <c r="AQ62" s="110">
        <f>IF(Y62="","",IF(Y62&lt;AA62,1,0))</f>
        <v>0</v>
      </c>
    </row>
    <row r="63" spans="2:43" s="11" customFormat="1" ht="15" customHeight="1">
      <c r="B63" s="143"/>
      <c r="C63" s="167"/>
      <c r="D63" s="195"/>
      <c r="E63" s="154"/>
      <c r="F63" s="154"/>
      <c r="G63" s="154"/>
      <c r="H63" s="155"/>
      <c r="I63" s="124"/>
      <c r="J63" s="27">
        <v>14</v>
      </c>
      <c r="K63" s="23" t="s">
        <v>80</v>
      </c>
      <c r="L63" s="27">
        <v>21</v>
      </c>
      <c r="M63" s="126"/>
      <c r="N63" s="124"/>
      <c r="O63" s="27"/>
      <c r="P63" s="28" t="s">
        <v>80</v>
      </c>
      <c r="Q63" s="27"/>
      <c r="R63" s="126"/>
      <c r="S63" s="124"/>
      <c r="T63" s="27"/>
      <c r="U63" s="23" t="s">
        <v>80</v>
      </c>
      <c r="V63" s="27"/>
      <c r="W63" s="189"/>
      <c r="X63" s="182"/>
      <c r="Y63" s="27"/>
      <c r="Z63" s="23" t="s">
        <v>80</v>
      </c>
      <c r="AA63" s="27"/>
      <c r="AB63" s="126"/>
      <c r="AC63" s="146"/>
      <c r="AD63" s="158"/>
      <c r="AE63" s="161"/>
      <c r="AF63" s="146"/>
      <c r="AG63" s="161"/>
      <c r="AI63" s="110"/>
      <c r="AJ63" s="110">
        <f>IF(J63="","",IF(J63&gt;L63,1,0))</f>
        <v>0</v>
      </c>
      <c r="AK63" s="110">
        <f>IF(J63="","",IF(J63&lt;L63,1,0))</f>
        <v>1</v>
      </c>
      <c r="AL63" s="110">
        <f>IF(O63="","",IF(O63&gt;Q63,1,0))</f>
      </c>
      <c r="AM63" s="110">
        <f>IF(O63="","",IF(O63&lt;Q63,1,0))</f>
      </c>
      <c r="AN63" s="110">
        <f>IF(T63="","",IF(T63&gt;V63,1,0))</f>
      </c>
      <c r="AO63" s="110">
        <f>IF(T63="","",IF(T63&lt;V63,1,0))</f>
      </c>
      <c r="AP63" s="110">
        <f>IF(Y63="","",IF(Y63&gt;AA63,1,0))</f>
      </c>
      <c r="AQ63" s="110">
        <f>IF(Y63="","",IF(Y63&lt;AA63,1,0))</f>
      </c>
    </row>
    <row r="64" spans="2:43" s="11" customFormat="1" ht="15" customHeight="1">
      <c r="B64" s="141" t="s">
        <v>106</v>
      </c>
      <c r="C64" s="165" t="s">
        <v>109</v>
      </c>
      <c r="D64" s="59" t="str">
        <f>IF(D65="","",IF(D65&gt;H65,"○","×"))</f>
        <v>○</v>
      </c>
      <c r="E64" s="37">
        <f>IF(L61="","",L61)</f>
        <v>10</v>
      </c>
      <c r="F64" s="16" t="s">
        <v>33</v>
      </c>
      <c r="G64" s="37">
        <f>IF(J61="","",J61)</f>
        <v>21</v>
      </c>
      <c r="H64" s="51"/>
      <c r="I64" s="168"/>
      <c r="J64" s="169"/>
      <c r="K64" s="169"/>
      <c r="L64" s="169"/>
      <c r="M64" s="170"/>
      <c r="N64" s="46" t="str">
        <f>IF(N65="","",IF(N65&gt;R65,"○","×"))</f>
        <v>○</v>
      </c>
      <c r="O64" s="25">
        <v>21</v>
      </c>
      <c r="P64" s="23" t="s">
        <v>33</v>
      </c>
      <c r="Q64" s="25">
        <v>18</v>
      </c>
      <c r="R64" s="51"/>
      <c r="S64" s="46" t="str">
        <f>IF(S65="","",IF(S65&gt;W65,"○","×"))</f>
        <v>○</v>
      </c>
      <c r="T64" s="25">
        <v>21</v>
      </c>
      <c r="U64" s="29" t="s">
        <v>33</v>
      </c>
      <c r="V64" s="25">
        <v>17</v>
      </c>
      <c r="W64" s="60"/>
      <c r="X64" s="53" t="str">
        <f>IF(X65="","",IF(X65&gt;AB65,"○","×"))</f>
        <v>○</v>
      </c>
      <c r="Y64" s="25">
        <v>21</v>
      </c>
      <c r="Z64" s="29" t="s">
        <v>33</v>
      </c>
      <c r="AA64" s="25">
        <v>3</v>
      </c>
      <c r="AB64" s="51"/>
      <c r="AC64" s="144">
        <f>IF(D64="","",COUNTIF(D64:AB66,"○"))</f>
        <v>4</v>
      </c>
      <c r="AD64" s="156" t="s">
        <v>32</v>
      </c>
      <c r="AE64" s="159">
        <f>IF(D64="","",COUNTIF(D64:AB66,"×"))</f>
        <v>0</v>
      </c>
      <c r="AF64" s="144">
        <f>IF(AI65="","",RANK(AI65,AI61:AI72))</f>
        <v>1</v>
      </c>
      <c r="AG64" s="159"/>
      <c r="AI64" s="110"/>
      <c r="AJ64" s="110">
        <f>IF(O64="","",IF(O64&gt;Q64,1,0))</f>
        <v>1</v>
      </c>
      <c r="AK64" s="110">
        <f>IF(O64="","",IF(O64&lt;Q64,1,0))</f>
        <v>0</v>
      </c>
      <c r="AL64" s="110">
        <f>IF(T64="","",IF(T64&gt;V64,1,0))</f>
        <v>1</v>
      </c>
      <c r="AM64" s="110">
        <f>IF(T64="","",IF(T64&lt;V64,1,0))</f>
        <v>0</v>
      </c>
      <c r="AN64" s="110">
        <f>IF(Y64="","",IF(Y64&gt;AA64,1,0))</f>
        <v>1</v>
      </c>
      <c r="AO64" s="110">
        <f>IF(Y64="","",IF(Y64&lt;AA64,1,0))</f>
        <v>0</v>
      </c>
      <c r="AP64" s="110"/>
      <c r="AQ64" s="110"/>
    </row>
    <row r="65" spans="2:43" s="11" customFormat="1" ht="15" customHeight="1">
      <c r="B65" s="142"/>
      <c r="C65" s="166"/>
      <c r="D65" s="177">
        <f>M62</f>
        <v>2</v>
      </c>
      <c r="E65" s="30">
        <f>IF(L62="","",L62)</f>
        <v>21</v>
      </c>
      <c r="F65" s="23" t="s">
        <v>33</v>
      </c>
      <c r="G65" s="30">
        <f>IF(J62="","",J62)</f>
        <v>19</v>
      </c>
      <c r="H65" s="125">
        <f>I62</f>
        <v>1</v>
      </c>
      <c r="I65" s="171"/>
      <c r="J65" s="172"/>
      <c r="K65" s="172"/>
      <c r="L65" s="172"/>
      <c r="M65" s="173"/>
      <c r="N65" s="123">
        <f>IF(O64="","",SUM(AJ64:AJ66))</f>
        <v>2</v>
      </c>
      <c r="O65" s="25">
        <v>15</v>
      </c>
      <c r="P65" s="23" t="s">
        <v>33</v>
      </c>
      <c r="Q65" s="25">
        <v>21</v>
      </c>
      <c r="R65" s="125">
        <f>IF(O64="","",SUM(AK64:AK66))</f>
        <v>1</v>
      </c>
      <c r="S65" s="123">
        <f>IF(T64="","",SUM(AL64:AL66))</f>
        <v>2</v>
      </c>
      <c r="T65" s="25">
        <v>21</v>
      </c>
      <c r="U65" s="23" t="s">
        <v>33</v>
      </c>
      <c r="V65" s="25">
        <v>11</v>
      </c>
      <c r="W65" s="188">
        <f>IF(T64="","",SUM(AM64:AM66))</f>
        <v>0</v>
      </c>
      <c r="X65" s="181">
        <f>IF(Y64="","",SUM(AN64:AN66))</f>
        <v>2</v>
      </c>
      <c r="Y65" s="25">
        <v>21</v>
      </c>
      <c r="Z65" s="23" t="s">
        <v>33</v>
      </c>
      <c r="AA65" s="25">
        <v>5</v>
      </c>
      <c r="AB65" s="125">
        <f>IF(Y64="","",SUM(AO64:AO66))</f>
        <v>0</v>
      </c>
      <c r="AC65" s="145"/>
      <c r="AD65" s="157"/>
      <c r="AE65" s="160"/>
      <c r="AF65" s="145"/>
      <c r="AG65" s="160"/>
      <c r="AI65" s="112">
        <f>IF(AC64="","",AC64*1000+(D65+S65+N65+X65)*100+((D65+S65+N65+X65)-(H65+W65+R65+AB65))*10+((SUM(E64:E66)+SUM(T64:T66)+SUM(O64:O66)+SUM(Y64:Y66)))-(SUM(G64:G66)+SUM(V64:V66)+SUM(Q64:Q66)+SUM(AA64:AA66)))</f>
        <v>4905</v>
      </c>
      <c r="AJ65" s="110">
        <f>IF(O65="","",IF(O65&gt;Q65,1,0))</f>
        <v>0</v>
      </c>
      <c r="AK65" s="110">
        <f>IF(O65="","",IF(O65&lt;Q65,1,0))</f>
        <v>1</v>
      </c>
      <c r="AL65" s="110">
        <f>IF(T65="","",IF(T65&gt;V65,1,0))</f>
        <v>1</v>
      </c>
      <c r="AM65" s="110">
        <f>IF(T65="","",IF(T65&lt;V65,1,0))</f>
        <v>0</v>
      </c>
      <c r="AN65" s="110">
        <f>IF(Y65="","",IF(Y65&gt;AA65,1,0))</f>
        <v>1</v>
      </c>
      <c r="AO65" s="110">
        <f>IF(Y65="","",IF(Y65&lt;AA65,1,0))</f>
        <v>0</v>
      </c>
      <c r="AP65" s="110"/>
      <c r="AQ65" s="110"/>
    </row>
    <row r="66" spans="2:43" s="11" customFormat="1" ht="15" customHeight="1">
      <c r="B66" s="143"/>
      <c r="C66" s="167"/>
      <c r="D66" s="190"/>
      <c r="E66" s="30">
        <f>IF(L63="","",L63)</f>
        <v>21</v>
      </c>
      <c r="F66" s="23" t="s">
        <v>33</v>
      </c>
      <c r="G66" s="30">
        <f>IF(J63="","",J63)</f>
        <v>14</v>
      </c>
      <c r="H66" s="126"/>
      <c r="I66" s="174"/>
      <c r="J66" s="175"/>
      <c r="K66" s="175"/>
      <c r="L66" s="175"/>
      <c r="M66" s="176"/>
      <c r="N66" s="124"/>
      <c r="O66" s="27">
        <v>23</v>
      </c>
      <c r="P66" s="23" t="s">
        <v>33</v>
      </c>
      <c r="Q66" s="27">
        <v>21</v>
      </c>
      <c r="R66" s="126"/>
      <c r="S66" s="124"/>
      <c r="T66" s="27"/>
      <c r="U66" s="23" t="s">
        <v>33</v>
      </c>
      <c r="V66" s="27"/>
      <c r="W66" s="189"/>
      <c r="X66" s="182"/>
      <c r="Y66" s="27"/>
      <c r="Z66" s="23" t="s">
        <v>33</v>
      </c>
      <c r="AA66" s="27"/>
      <c r="AB66" s="126"/>
      <c r="AC66" s="146"/>
      <c r="AD66" s="158"/>
      <c r="AE66" s="161"/>
      <c r="AF66" s="146"/>
      <c r="AG66" s="161"/>
      <c r="AI66" s="110"/>
      <c r="AJ66" s="110">
        <f>IF(O66="","",IF(O66&gt;Q66,1,0))</f>
        <v>1</v>
      </c>
      <c r="AK66" s="110">
        <f>IF(O66="","",IF(O66&lt;Q66,1,0))</f>
        <v>0</v>
      </c>
      <c r="AL66" s="110">
        <f>IF(T66="","",IF(T66&gt;V66,1,0))</f>
      </c>
      <c r="AM66" s="110">
        <f>IF(T66="","",IF(T66&lt;V66,1,0))</f>
      </c>
      <c r="AN66" s="110">
        <f>IF(Y66="","",IF(Y66&gt;AA66,1,0))</f>
      </c>
      <c r="AO66" s="110">
        <f>IF(Y66="","",IF(Y66&lt;AA66,1,0))</f>
      </c>
      <c r="AP66" s="110"/>
      <c r="AQ66" s="110"/>
    </row>
    <row r="67" spans="2:43" s="11" customFormat="1" ht="15" customHeight="1">
      <c r="B67" s="141" t="s">
        <v>107</v>
      </c>
      <c r="C67" s="165" t="s">
        <v>110</v>
      </c>
      <c r="D67" s="59" t="str">
        <f>IF(D68="","",IF(D68&gt;H68,"○","×"))</f>
        <v>×</v>
      </c>
      <c r="E67" s="17">
        <f>IF(Q61="","",Q61)</f>
        <v>14</v>
      </c>
      <c r="F67" s="42" t="s">
        <v>33</v>
      </c>
      <c r="G67" s="17">
        <f>IF(O61="","",O61)</f>
        <v>21</v>
      </c>
      <c r="H67" s="51"/>
      <c r="I67" s="46" t="str">
        <f>IF(I68="","",IF(I68&gt;M68,"○","×"))</f>
        <v>×</v>
      </c>
      <c r="J67" s="25">
        <f>IF(Q64="","",Q64)</f>
        <v>18</v>
      </c>
      <c r="K67" s="23" t="s">
        <v>33</v>
      </c>
      <c r="L67" s="25">
        <f>IF(O64="","",O64)</f>
        <v>21</v>
      </c>
      <c r="M67" s="51"/>
      <c r="N67" s="168"/>
      <c r="O67" s="169"/>
      <c r="P67" s="169"/>
      <c r="Q67" s="169"/>
      <c r="R67" s="170"/>
      <c r="S67" s="46" t="str">
        <f>IF(S68="","",IF(S68&gt;W68,"○","×"))</f>
        <v>×</v>
      </c>
      <c r="T67" s="25">
        <v>17</v>
      </c>
      <c r="U67" s="29" t="s">
        <v>33</v>
      </c>
      <c r="V67" s="25">
        <v>21</v>
      </c>
      <c r="W67" s="60"/>
      <c r="X67" s="53" t="str">
        <f>IF(X68="","",IF(X68&gt;AB68,"○","×"))</f>
        <v>○</v>
      </c>
      <c r="Y67" s="25">
        <v>21</v>
      </c>
      <c r="Z67" s="29" t="s">
        <v>33</v>
      </c>
      <c r="AA67" s="25">
        <v>12</v>
      </c>
      <c r="AB67" s="51"/>
      <c r="AC67" s="144">
        <f>IF(D67="","",COUNTIF(D67:AB69,"○"))</f>
        <v>1</v>
      </c>
      <c r="AD67" s="156" t="s">
        <v>32</v>
      </c>
      <c r="AE67" s="159">
        <f>IF(D67="","",COUNTIF(D67:AB69,"×"))</f>
        <v>3</v>
      </c>
      <c r="AF67" s="144">
        <f>IF(AI68="","",RANK(AI68,AI61:AI72))</f>
        <v>4</v>
      </c>
      <c r="AG67" s="159"/>
      <c r="AI67" s="110"/>
      <c r="AJ67" s="110">
        <f>IF(T67="","",IF(T67&gt;V67,1,0))</f>
        <v>0</v>
      </c>
      <c r="AK67" s="110">
        <f>IF(T67="","",IF(T67&lt;V67,1,0))</f>
        <v>1</v>
      </c>
      <c r="AL67" s="110">
        <f>IF(Y67="","",IF(Y67&gt;AA67,1,0))</f>
        <v>1</v>
      </c>
      <c r="AM67" s="110">
        <f>IF(Y67="","",IF(Y67&lt;AA67,1,0))</f>
        <v>0</v>
      </c>
      <c r="AN67" s="110"/>
      <c r="AO67" s="110"/>
      <c r="AP67" s="110"/>
      <c r="AQ67" s="110"/>
    </row>
    <row r="68" spans="2:43" s="11" customFormat="1" ht="15" customHeight="1">
      <c r="B68" s="142"/>
      <c r="C68" s="166"/>
      <c r="D68" s="177">
        <f>R62</f>
        <v>0</v>
      </c>
      <c r="E68" s="30">
        <f>IF(Q62="","",Q62)</f>
        <v>10</v>
      </c>
      <c r="F68" s="23" t="s">
        <v>33</v>
      </c>
      <c r="G68" s="30">
        <f>IF(O62="","",O62)</f>
        <v>21</v>
      </c>
      <c r="H68" s="125">
        <f>N62</f>
        <v>2</v>
      </c>
      <c r="I68" s="123">
        <f>R65</f>
        <v>1</v>
      </c>
      <c r="J68" s="25">
        <f>IF(Q65="","",Q65)</f>
        <v>21</v>
      </c>
      <c r="K68" s="23" t="s">
        <v>33</v>
      </c>
      <c r="L68" s="25">
        <f>IF(O65="","",O65)</f>
        <v>15</v>
      </c>
      <c r="M68" s="125">
        <f>N65</f>
        <v>2</v>
      </c>
      <c r="N68" s="171"/>
      <c r="O68" s="172"/>
      <c r="P68" s="172"/>
      <c r="Q68" s="172"/>
      <c r="R68" s="173"/>
      <c r="S68" s="123">
        <f>IF(T67="","",SUM(AJ67:AJ69))</f>
        <v>0</v>
      </c>
      <c r="T68" s="25">
        <v>13</v>
      </c>
      <c r="U68" s="23" t="s">
        <v>33</v>
      </c>
      <c r="V68" s="25">
        <v>21</v>
      </c>
      <c r="W68" s="188">
        <f>IF(T67="","",SUM(AK67:AK69))</f>
        <v>2</v>
      </c>
      <c r="X68" s="181">
        <f>IF(Y67="","",SUM(AL67:AL69))</f>
        <v>2</v>
      </c>
      <c r="Y68" s="25">
        <v>21</v>
      </c>
      <c r="Z68" s="23" t="s">
        <v>33</v>
      </c>
      <c r="AA68" s="25">
        <v>15</v>
      </c>
      <c r="AB68" s="125">
        <f>IF(Y67="","",SUM(AM67:AM69))</f>
        <v>0</v>
      </c>
      <c r="AC68" s="145"/>
      <c r="AD68" s="157"/>
      <c r="AE68" s="160"/>
      <c r="AF68" s="145"/>
      <c r="AG68" s="160"/>
      <c r="AI68" s="112">
        <f>IF(AC67="","",AC67*1000+(D68+I68+S68+X68)*100+((D68+I68+S68+X68)-(H68+M68+W68+AB68))*10+((SUM(E67:E69)+SUM(J67:J69)+SUM(T67:T69)+SUM(Y67:Y69))-(SUM(G67:G69)+SUM(L67:L69)+SUM(V67:V69)+SUM(AA67:AA69))))</f>
        <v>1256</v>
      </c>
      <c r="AJ68" s="110">
        <f>IF(T68="","",IF(T68&gt;V68,1,0))</f>
        <v>0</v>
      </c>
      <c r="AK68" s="110">
        <f>IF(T68="","",IF(T68&lt;V68,1,0))</f>
        <v>1</v>
      </c>
      <c r="AL68" s="110">
        <f>IF(Y68="","",IF(Y68&gt;AA68,1,0))</f>
        <v>1</v>
      </c>
      <c r="AM68" s="110">
        <f>IF(Y68="","",IF(Y68&lt;AA68,1,0))</f>
        <v>0</v>
      </c>
      <c r="AN68" s="110"/>
      <c r="AO68" s="110"/>
      <c r="AP68" s="110"/>
      <c r="AQ68" s="110"/>
    </row>
    <row r="69" spans="2:43" s="11" customFormat="1" ht="15" customHeight="1">
      <c r="B69" s="143"/>
      <c r="C69" s="167"/>
      <c r="D69" s="190"/>
      <c r="E69" s="31">
        <f>IF(Q63="","",Q63)</f>
      </c>
      <c r="F69" s="23" t="s">
        <v>33</v>
      </c>
      <c r="G69" s="30">
        <f>IF(O63="","",O63)</f>
      </c>
      <c r="H69" s="126"/>
      <c r="I69" s="124"/>
      <c r="J69" s="27">
        <f>IF(Q66="","",Q66)</f>
        <v>21</v>
      </c>
      <c r="K69" s="23" t="s">
        <v>33</v>
      </c>
      <c r="L69" s="27">
        <f>IF(O66="","",O66)</f>
        <v>23</v>
      </c>
      <c r="M69" s="126"/>
      <c r="N69" s="174"/>
      <c r="O69" s="175"/>
      <c r="P69" s="175"/>
      <c r="Q69" s="175"/>
      <c r="R69" s="176"/>
      <c r="S69" s="124"/>
      <c r="T69" s="27"/>
      <c r="U69" s="28" t="s">
        <v>33</v>
      </c>
      <c r="V69" s="27"/>
      <c r="W69" s="189"/>
      <c r="X69" s="182"/>
      <c r="Y69" s="27"/>
      <c r="Z69" s="28" t="s">
        <v>33</v>
      </c>
      <c r="AA69" s="27"/>
      <c r="AB69" s="126"/>
      <c r="AC69" s="146"/>
      <c r="AD69" s="158"/>
      <c r="AE69" s="161"/>
      <c r="AF69" s="146"/>
      <c r="AG69" s="161"/>
      <c r="AI69" s="110"/>
      <c r="AJ69" s="110">
        <f>IF(T69="","",IF(T69&gt;V69,1,0))</f>
      </c>
      <c r="AK69" s="110">
        <f>IF(T69="","",IF(T69&lt;V69,1,0))</f>
      </c>
      <c r="AL69" s="110">
        <f>IF(Y69="","",IF(Y69&gt;AA69,1,0))</f>
      </c>
      <c r="AM69" s="110">
        <f>IF(Y69="","",IF(Y69&lt;AA69,1,0))</f>
      </c>
      <c r="AN69" s="110"/>
      <c r="AO69" s="110"/>
      <c r="AP69" s="110"/>
      <c r="AQ69" s="110"/>
    </row>
    <row r="70" spans="2:43" s="11" customFormat="1" ht="15" customHeight="1">
      <c r="B70" s="141" t="s">
        <v>18</v>
      </c>
      <c r="C70" s="165" t="s">
        <v>111</v>
      </c>
      <c r="D70" s="59" t="str">
        <f>IF(D71="","",IF(D71&gt;H71,"○","×"))</f>
        <v>×</v>
      </c>
      <c r="E70" s="37">
        <f>IF(V61="","",V61)</f>
        <v>11</v>
      </c>
      <c r="F70" s="42" t="s">
        <v>33</v>
      </c>
      <c r="G70" s="17">
        <f>IF(T61="","",T61)</f>
        <v>21</v>
      </c>
      <c r="H70" s="51"/>
      <c r="I70" s="46" t="str">
        <f>IF(I71="","",IF(I71&gt;M71,"○","×"))</f>
        <v>×</v>
      </c>
      <c r="J70" s="25">
        <f>IF(V64="","",V64)</f>
        <v>17</v>
      </c>
      <c r="K70" s="29" t="s">
        <v>33</v>
      </c>
      <c r="L70" s="25">
        <f>IF(T64="","",T64)</f>
        <v>21</v>
      </c>
      <c r="M70" s="51"/>
      <c r="N70" s="46" t="str">
        <f>IF(N71="","",IF(N71&gt;R71,"○","×"))</f>
        <v>○</v>
      </c>
      <c r="O70" s="25">
        <f>IF(V67="","",V67)</f>
        <v>21</v>
      </c>
      <c r="P70" s="23" t="s">
        <v>33</v>
      </c>
      <c r="Q70" s="25">
        <f>IF(T67="","",T67)</f>
        <v>17</v>
      </c>
      <c r="R70" s="51"/>
      <c r="S70" s="168"/>
      <c r="T70" s="169"/>
      <c r="U70" s="169"/>
      <c r="V70" s="169"/>
      <c r="W70" s="183"/>
      <c r="X70" s="53" t="str">
        <f>IF(X71="","",IF(X71&gt;AB71,"○","×"))</f>
        <v>○</v>
      </c>
      <c r="Y70" s="25">
        <v>21</v>
      </c>
      <c r="Z70" s="29" t="s">
        <v>33</v>
      </c>
      <c r="AA70" s="25">
        <v>6</v>
      </c>
      <c r="AB70" s="51"/>
      <c r="AC70" s="144">
        <f>IF(D70="","",COUNTIF(D70:AB70,"○"))</f>
        <v>2</v>
      </c>
      <c r="AD70" s="156" t="s">
        <v>32</v>
      </c>
      <c r="AE70" s="159">
        <f>IF(D70="","",COUNTIF(D70:AB70,"×"))</f>
        <v>2</v>
      </c>
      <c r="AF70" s="144">
        <f>IF(AI71="","",RANK(AI71,AI61:AI72))</f>
        <v>3</v>
      </c>
      <c r="AG70" s="159"/>
      <c r="AI70" s="110"/>
      <c r="AJ70" s="110">
        <f>IF(Y70="","",IF(Y70&gt;AA70,1,0))</f>
        <v>1</v>
      </c>
      <c r="AK70" s="110">
        <f>IF(Y70="","",IF(Y70&lt;AA70,1,0))</f>
        <v>0</v>
      </c>
      <c r="AL70" s="110"/>
      <c r="AM70" s="110"/>
      <c r="AN70" s="110"/>
      <c r="AO70" s="110"/>
      <c r="AP70" s="110"/>
      <c r="AQ70" s="110"/>
    </row>
    <row r="71" spans="2:43" s="11" customFormat="1" ht="15" customHeight="1">
      <c r="B71" s="142"/>
      <c r="C71" s="166"/>
      <c r="D71" s="177">
        <f>W62</f>
        <v>0</v>
      </c>
      <c r="E71" s="30">
        <f>IF(V62="","",V62)</f>
        <v>12</v>
      </c>
      <c r="F71" s="23" t="s">
        <v>33</v>
      </c>
      <c r="G71" s="30">
        <f>IF(T62="","",T62)</f>
        <v>21</v>
      </c>
      <c r="H71" s="125">
        <f>S62</f>
        <v>2</v>
      </c>
      <c r="I71" s="123">
        <f>W65</f>
        <v>0</v>
      </c>
      <c r="J71" s="25">
        <f>IF(V65="","",V65)</f>
        <v>11</v>
      </c>
      <c r="K71" s="23" t="s">
        <v>33</v>
      </c>
      <c r="L71" s="25">
        <f>IF(T65="","",T65)</f>
        <v>21</v>
      </c>
      <c r="M71" s="125">
        <f>S65</f>
        <v>2</v>
      </c>
      <c r="N71" s="123">
        <f>W68</f>
        <v>2</v>
      </c>
      <c r="O71" s="25">
        <f>IF(V68="","",V68)</f>
        <v>21</v>
      </c>
      <c r="P71" s="23" t="s">
        <v>33</v>
      </c>
      <c r="Q71" s="25">
        <f>IF(T68="","",T68)</f>
        <v>13</v>
      </c>
      <c r="R71" s="125">
        <f>S68</f>
        <v>0</v>
      </c>
      <c r="S71" s="171"/>
      <c r="T71" s="172"/>
      <c r="U71" s="172"/>
      <c r="V71" s="172"/>
      <c r="W71" s="184"/>
      <c r="X71" s="181">
        <f>IF(Y70="","",SUM(AJ70:AJ72))</f>
        <v>2</v>
      </c>
      <c r="Y71" s="25">
        <v>21</v>
      </c>
      <c r="Z71" s="23" t="s">
        <v>33</v>
      </c>
      <c r="AA71" s="25">
        <v>11</v>
      </c>
      <c r="AB71" s="125">
        <f>IF(Y70="","",SUM(AK70:AK72))</f>
        <v>0</v>
      </c>
      <c r="AC71" s="145"/>
      <c r="AD71" s="157"/>
      <c r="AE71" s="160"/>
      <c r="AF71" s="145"/>
      <c r="AG71" s="160"/>
      <c r="AI71" s="112">
        <f>IF(AC70="","",AC70*1000+(D71+I71+N71+X71)*100+((D71+I71+N71+X71)-(H71+M71+R71+AB71))*10+((SUM(E70:E72)+SUM(J70:J72)+SUM(O70:O72)+SUM(Y70:Y72))-(SUM(G70:G72)+SUM(L70:L72)+SUM(Q70:Q72)+SUM(AA70:AA72))))</f>
        <v>2404</v>
      </c>
      <c r="AJ71" s="110">
        <f>IF(Y71="","",IF(Y71&gt;AA71,1,0))</f>
        <v>1</v>
      </c>
      <c r="AK71" s="110">
        <f>IF(Y71="","",IF(Y71&lt;AA71,1,0))</f>
        <v>0</v>
      </c>
      <c r="AL71" s="110"/>
      <c r="AM71" s="110"/>
      <c r="AN71" s="110"/>
      <c r="AO71" s="110"/>
      <c r="AP71" s="110"/>
      <c r="AQ71" s="110"/>
    </row>
    <row r="72" spans="2:43" s="48" customFormat="1" ht="15" customHeight="1" thickBot="1">
      <c r="B72" s="143"/>
      <c r="C72" s="167"/>
      <c r="D72" s="178"/>
      <c r="E72" s="61">
        <f>IF(V63="","",V63)</f>
      </c>
      <c r="F72" s="62" t="s">
        <v>33</v>
      </c>
      <c r="G72" s="61">
        <f>IF(T63="","",T63)</f>
      </c>
      <c r="H72" s="179"/>
      <c r="I72" s="180"/>
      <c r="J72" s="63">
        <f>IF(V66="","",V66)</f>
      </c>
      <c r="K72" s="62" t="s">
        <v>33</v>
      </c>
      <c r="L72" s="63">
        <f>IF(T66="","",T66)</f>
      </c>
      <c r="M72" s="179"/>
      <c r="N72" s="180"/>
      <c r="O72" s="63">
        <f>IF(V69="","",V69)</f>
      </c>
      <c r="P72" s="62" t="s">
        <v>33</v>
      </c>
      <c r="Q72" s="63">
        <f>IF(T69="","",T69)</f>
      </c>
      <c r="R72" s="179"/>
      <c r="S72" s="185"/>
      <c r="T72" s="186"/>
      <c r="U72" s="186"/>
      <c r="V72" s="186"/>
      <c r="W72" s="187"/>
      <c r="X72" s="182"/>
      <c r="Y72" s="27"/>
      <c r="Z72" s="28" t="s">
        <v>33</v>
      </c>
      <c r="AA72" s="27"/>
      <c r="AB72" s="126"/>
      <c r="AC72" s="146"/>
      <c r="AD72" s="158"/>
      <c r="AE72" s="161"/>
      <c r="AF72" s="146"/>
      <c r="AG72" s="161"/>
      <c r="AH72" s="11"/>
      <c r="AI72" s="110"/>
      <c r="AJ72" s="110">
        <f>IF(Y72="","",IF(Y72&gt;AA72,1,0))</f>
      </c>
      <c r="AK72" s="110">
        <f>IF(Y72="","",IF(Y72&lt;AA72,1,0))</f>
      </c>
      <c r="AL72" s="110"/>
      <c r="AM72" s="110"/>
      <c r="AN72" s="110"/>
      <c r="AO72" s="110"/>
      <c r="AP72" s="110"/>
      <c r="AQ72" s="110"/>
    </row>
    <row r="73" spans="1:43" s="48" customFormat="1" ht="15" customHeight="1">
      <c r="A73" s="49"/>
      <c r="B73" s="164" t="s">
        <v>81</v>
      </c>
      <c r="C73" s="165" t="s">
        <v>82</v>
      </c>
      <c r="D73" s="46" t="str">
        <f>IF(D74="","",IF(D74&gt;H74,"○","×"))</f>
        <v>×</v>
      </c>
      <c r="E73" s="37">
        <f>IF(AA61="","",AA61)</f>
        <v>7</v>
      </c>
      <c r="F73" s="16" t="s">
        <v>33</v>
      </c>
      <c r="G73" s="37">
        <f>IF(Y61="","",Y61)</f>
        <v>21</v>
      </c>
      <c r="H73" s="51"/>
      <c r="I73" s="46" t="str">
        <f>IF(I74="","",IF(I74&gt;M74,"○","×"))</f>
        <v>×</v>
      </c>
      <c r="J73" s="25">
        <f>IF(AA64="","",AA64)</f>
        <v>3</v>
      </c>
      <c r="K73" s="23" t="s">
        <v>33</v>
      </c>
      <c r="L73" s="25">
        <f>IF(Y64="","",Y64)</f>
        <v>21</v>
      </c>
      <c r="M73" s="51"/>
      <c r="N73" s="46" t="str">
        <f>IF(N74="","",IF(N74&gt;R74,"○","×"))</f>
        <v>×</v>
      </c>
      <c r="O73" s="25">
        <f>IF(AA67="","",AA67)</f>
        <v>12</v>
      </c>
      <c r="P73" s="23" t="s">
        <v>33</v>
      </c>
      <c r="Q73" s="25">
        <f>IF(Y67="","",Y67)</f>
        <v>21</v>
      </c>
      <c r="R73" s="51"/>
      <c r="S73" s="46" t="str">
        <f>IF(S74="","",IF(S74&gt;W74,"○","×"))</f>
        <v>×</v>
      </c>
      <c r="T73" s="25">
        <f>IF(AA70="","",AA70)</f>
        <v>6</v>
      </c>
      <c r="U73" s="23" t="s">
        <v>33</v>
      </c>
      <c r="V73" s="25">
        <f>IF(Y70="","",Y70)</f>
        <v>21</v>
      </c>
      <c r="W73" s="51"/>
      <c r="X73" s="168"/>
      <c r="Y73" s="169"/>
      <c r="Z73" s="169"/>
      <c r="AA73" s="169"/>
      <c r="AB73" s="170"/>
      <c r="AC73" s="144">
        <f>IF(D73="","",COUNTIF(D73:W73,"○"))</f>
        <v>0</v>
      </c>
      <c r="AD73" s="156" t="s">
        <v>32</v>
      </c>
      <c r="AE73" s="159">
        <f>IF(D73="","",COUNTIF(D73:W73,"×"))</f>
        <v>4</v>
      </c>
      <c r="AF73" s="144">
        <f>IF(AI74="","",RANK(AI74,AI61:AI75))</f>
        <v>5</v>
      </c>
      <c r="AG73" s="159"/>
      <c r="AH73" s="50"/>
      <c r="AI73" s="110"/>
      <c r="AJ73" s="110"/>
      <c r="AK73" s="110"/>
      <c r="AL73" s="110"/>
      <c r="AM73" s="110"/>
      <c r="AN73" s="110"/>
      <c r="AO73" s="110"/>
      <c r="AP73" s="110"/>
      <c r="AQ73" s="110"/>
    </row>
    <row r="74" spans="1:43" s="11" customFormat="1" ht="14.25">
      <c r="A74" s="47"/>
      <c r="B74" s="142"/>
      <c r="C74" s="166"/>
      <c r="D74" s="162">
        <f>AB62</f>
        <v>0</v>
      </c>
      <c r="E74" s="30">
        <f>IF(AA62="","",AA62)</f>
        <v>6</v>
      </c>
      <c r="F74" s="23" t="s">
        <v>33</v>
      </c>
      <c r="G74" s="30">
        <f>IF(Y62="","",Y62)</f>
        <v>21</v>
      </c>
      <c r="H74" s="125">
        <f>X62</f>
        <v>2</v>
      </c>
      <c r="I74" s="123">
        <f>AB65</f>
        <v>0</v>
      </c>
      <c r="J74" s="25">
        <f>IF(AA65="","",AA65)</f>
        <v>5</v>
      </c>
      <c r="K74" s="23" t="s">
        <v>33</v>
      </c>
      <c r="L74" s="25">
        <f>IF(Y65="","",Y65)</f>
        <v>21</v>
      </c>
      <c r="M74" s="125">
        <f>X65</f>
        <v>2</v>
      </c>
      <c r="N74" s="123">
        <f>AB68</f>
        <v>0</v>
      </c>
      <c r="O74" s="25">
        <f>IF(AA68="","",AA68)</f>
        <v>15</v>
      </c>
      <c r="P74" s="23" t="s">
        <v>33</v>
      </c>
      <c r="Q74" s="25">
        <f>IF(Y68="","",Y68)</f>
        <v>21</v>
      </c>
      <c r="R74" s="125">
        <f>X68</f>
        <v>2</v>
      </c>
      <c r="S74" s="123">
        <f>AB71</f>
        <v>0</v>
      </c>
      <c r="T74" s="25">
        <f>IF(AA71="","",AA71)</f>
        <v>11</v>
      </c>
      <c r="U74" s="23" t="s">
        <v>33</v>
      </c>
      <c r="V74" s="25">
        <f>IF(Y71="","",Y71)</f>
        <v>21</v>
      </c>
      <c r="W74" s="125">
        <f>X71</f>
        <v>2</v>
      </c>
      <c r="X74" s="171"/>
      <c r="Y74" s="172"/>
      <c r="Z74" s="172"/>
      <c r="AA74" s="172"/>
      <c r="AB74" s="173"/>
      <c r="AC74" s="145"/>
      <c r="AD74" s="157"/>
      <c r="AE74" s="160"/>
      <c r="AF74" s="145"/>
      <c r="AG74" s="160"/>
      <c r="AI74" s="112">
        <f>IF(AC73="","",AC73*1000+(D74+I74+N74+S74)*100+((D74+I74+N74+S74)-(H74+M74+R74+W74))*10+((SUM(E73:E75)+SUM(J73:J75)+SUM(O73:O75)+SUM(T73:T75))-(SUM(G73:G75)+SUM(L73:L75)+SUM(Q73:Q75)+SUM(V73:V75))))</f>
        <v>-183</v>
      </c>
      <c r="AJ74" s="110"/>
      <c r="AK74" s="110"/>
      <c r="AL74" s="110"/>
      <c r="AM74" s="110"/>
      <c r="AN74" s="110"/>
      <c r="AO74" s="110"/>
      <c r="AP74" s="110"/>
      <c r="AQ74" s="110"/>
    </row>
    <row r="75" spans="1:33" s="11" customFormat="1" ht="14.25">
      <c r="A75" s="47"/>
      <c r="B75" s="143"/>
      <c r="C75" s="167"/>
      <c r="D75" s="163"/>
      <c r="E75" s="31">
        <f>IF(AA63="","",AA63)</f>
      </c>
      <c r="F75" s="28" t="s">
        <v>33</v>
      </c>
      <c r="G75" s="30">
        <f>IF(Y63="","",Y63)</f>
      </c>
      <c r="H75" s="126"/>
      <c r="I75" s="124"/>
      <c r="J75" s="27">
        <f>IF(AA66="","",AA66)</f>
      </c>
      <c r="K75" s="28" t="s">
        <v>33</v>
      </c>
      <c r="L75" s="27">
        <f>IF(Y66="","",Y66)</f>
      </c>
      <c r="M75" s="126"/>
      <c r="N75" s="124"/>
      <c r="O75" s="27">
        <f>IF(AA69="","",AA69)</f>
      </c>
      <c r="P75" s="28" t="s">
        <v>33</v>
      </c>
      <c r="Q75" s="27">
        <f>IF(Y69="","",Y69)</f>
      </c>
      <c r="R75" s="126"/>
      <c r="S75" s="124"/>
      <c r="T75" s="27">
        <f>IF(AA72="","",AA72)</f>
      </c>
      <c r="U75" s="28" t="s">
        <v>33</v>
      </c>
      <c r="V75" s="27">
        <f>IF(Y72="","",Y72)</f>
      </c>
      <c r="W75" s="126"/>
      <c r="X75" s="174"/>
      <c r="Y75" s="175"/>
      <c r="Z75" s="175"/>
      <c r="AA75" s="175"/>
      <c r="AB75" s="176"/>
      <c r="AC75" s="146"/>
      <c r="AD75" s="158"/>
      <c r="AE75" s="161"/>
      <c r="AF75" s="146"/>
      <c r="AG75" s="161"/>
    </row>
    <row r="76" ht="14.25">
      <c r="G76" s="10"/>
    </row>
  </sheetData>
  <mergeCells count="214">
    <mergeCell ref="A2:AE4"/>
    <mergeCell ref="H6:J7"/>
    <mergeCell ref="K6:O7"/>
    <mergeCell ref="P6:S7"/>
    <mergeCell ref="A10:AE12"/>
    <mergeCell ref="D14:H14"/>
    <mergeCell ref="I14:M14"/>
    <mergeCell ref="N14:R14"/>
    <mergeCell ref="V14:W14"/>
    <mergeCell ref="B15:B17"/>
    <mergeCell ref="C15:C17"/>
    <mergeCell ref="D15:H17"/>
    <mergeCell ref="S15:S17"/>
    <mergeCell ref="T15:T17"/>
    <mergeCell ref="U15:U17"/>
    <mergeCell ref="V15:W17"/>
    <mergeCell ref="I16:I17"/>
    <mergeCell ref="M16:M17"/>
    <mergeCell ref="N16:N17"/>
    <mergeCell ref="R16:R17"/>
    <mergeCell ref="B18:B20"/>
    <mergeCell ref="C18:C20"/>
    <mergeCell ref="I18:M20"/>
    <mergeCell ref="S18:S20"/>
    <mergeCell ref="T18:T20"/>
    <mergeCell ref="U18:U20"/>
    <mergeCell ref="V18:W20"/>
    <mergeCell ref="D19:D20"/>
    <mergeCell ref="H19:H20"/>
    <mergeCell ref="N19:N20"/>
    <mergeCell ref="R19:R20"/>
    <mergeCell ref="B21:B23"/>
    <mergeCell ref="C21:C23"/>
    <mergeCell ref="N21:R23"/>
    <mergeCell ref="S21:S23"/>
    <mergeCell ref="T21:T23"/>
    <mergeCell ref="U21:U23"/>
    <mergeCell ref="V21:W23"/>
    <mergeCell ref="D22:D23"/>
    <mergeCell ref="H22:H23"/>
    <mergeCell ref="I22:I23"/>
    <mergeCell ref="M22:M23"/>
    <mergeCell ref="A26:AE28"/>
    <mergeCell ref="B30:C30"/>
    <mergeCell ref="D30:H30"/>
    <mergeCell ref="I30:M30"/>
    <mergeCell ref="N30:R30"/>
    <mergeCell ref="S30:W30"/>
    <mergeCell ref="X30:AB30"/>
    <mergeCell ref="AC30:AE30"/>
    <mergeCell ref="AF30:AG30"/>
    <mergeCell ref="B31:B33"/>
    <mergeCell ref="C31:C33"/>
    <mergeCell ref="D31:H33"/>
    <mergeCell ref="AC31:AC33"/>
    <mergeCell ref="AD31:AD33"/>
    <mergeCell ref="AE31:AE33"/>
    <mergeCell ref="AF31:AG33"/>
    <mergeCell ref="I32:I33"/>
    <mergeCell ref="M32:M33"/>
    <mergeCell ref="N32:N33"/>
    <mergeCell ref="R32:R33"/>
    <mergeCell ref="S32:S33"/>
    <mergeCell ref="W32:W33"/>
    <mergeCell ref="X32:X33"/>
    <mergeCell ref="AB32:AB33"/>
    <mergeCell ref="B34:B36"/>
    <mergeCell ref="C34:C36"/>
    <mergeCell ref="I34:M36"/>
    <mergeCell ref="D35:D36"/>
    <mergeCell ref="H35:H36"/>
    <mergeCell ref="N35:N36"/>
    <mergeCell ref="R35:R36"/>
    <mergeCell ref="S35:S36"/>
    <mergeCell ref="AC34:AC36"/>
    <mergeCell ref="AD34:AD36"/>
    <mergeCell ref="AE34:AE36"/>
    <mergeCell ref="AF34:AG36"/>
    <mergeCell ref="W35:W36"/>
    <mergeCell ref="X35:X36"/>
    <mergeCell ref="AB35:AB36"/>
    <mergeCell ref="B37:B39"/>
    <mergeCell ref="C37:C39"/>
    <mergeCell ref="N37:R39"/>
    <mergeCell ref="D38:D39"/>
    <mergeCell ref="H38:H39"/>
    <mergeCell ref="I38:I39"/>
    <mergeCell ref="M38:M39"/>
    <mergeCell ref="AC37:AC39"/>
    <mergeCell ref="AD37:AD39"/>
    <mergeCell ref="AE37:AE39"/>
    <mergeCell ref="AF37:AG39"/>
    <mergeCell ref="S38:S39"/>
    <mergeCell ref="W38:W39"/>
    <mergeCell ref="X38:X39"/>
    <mergeCell ref="AB38:AB39"/>
    <mergeCell ref="B40:B42"/>
    <mergeCell ref="C40:C42"/>
    <mergeCell ref="S40:W42"/>
    <mergeCell ref="AC40:AC42"/>
    <mergeCell ref="AB41:AB42"/>
    <mergeCell ref="AD40:AD42"/>
    <mergeCell ref="AE40:AE42"/>
    <mergeCell ref="AF40:AG42"/>
    <mergeCell ref="D41:D42"/>
    <mergeCell ref="H41:H42"/>
    <mergeCell ref="I41:I42"/>
    <mergeCell ref="M41:M42"/>
    <mergeCell ref="N41:N42"/>
    <mergeCell ref="R41:R42"/>
    <mergeCell ref="X41:X42"/>
    <mergeCell ref="B43:B45"/>
    <mergeCell ref="C43:C45"/>
    <mergeCell ref="X43:AB45"/>
    <mergeCell ref="AC43:AC45"/>
    <mergeCell ref="W44:W45"/>
    <mergeCell ref="AD43:AD45"/>
    <mergeCell ref="AE43:AE45"/>
    <mergeCell ref="AF43:AG45"/>
    <mergeCell ref="D44:D45"/>
    <mergeCell ref="H44:H45"/>
    <mergeCell ref="I44:I45"/>
    <mergeCell ref="M44:M45"/>
    <mergeCell ref="N44:N45"/>
    <mergeCell ref="R44:R45"/>
    <mergeCell ref="S44:S45"/>
    <mergeCell ref="A48:AE50"/>
    <mergeCell ref="K52:O53"/>
    <mergeCell ref="P52:S53"/>
    <mergeCell ref="G52:J53"/>
    <mergeCell ref="A56:AE58"/>
    <mergeCell ref="B60:C60"/>
    <mergeCell ref="D60:H60"/>
    <mergeCell ref="I60:M60"/>
    <mergeCell ref="N60:R60"/>
    <mergeCell ref="S60:W60"/>
    <mergeCell ref="X60:AB60"/>
    <mergeCell ref="AC60:AE60"/>
    <mergeCell ref="AF60:AG60"/>
    <mergeCell ref="B61:B63"/>
    <mergeCell ref="C61:C63"/>
    <mergeCell ref="D61:H63"/>
    <mergeCell ref="AC61:AC63"/>
    <mergeCell ref="AD61:AD63"/>
    <mergeCell ref="AE61:AE63"/>
    <mergeCell ref="AF61:AG63"/>
    <mergeCell ref="I62:I63"/>
    <mergeCell ref="M62:M63"/>
    <mergeCell ref="N62:N63"/>
    <mergeCell ref="R62:R63"/>
    <mergeCell ref="S62:S63"/>
    <mergeCell ref="W62:W63"/>
    <mergeCell ref="X62:X63"/>
    <mergeCell ref="AB62:AB63"/>
    <mergeCell ref="B64:B66"/>
    <mergeCell ref="C64:C66"/>
    <mergeCell ref="I64:M66"/>
    <mergeCell ref="D65:D66"/>
    <mergeCell ref="H65:H66"/>
    <mergeCell ref="N65:N66"/>
    <mergeCell ref="R65:R66"/>
    <mergeCell ref="S65:S66"/>
    <mergeCell ref="AC64:AC66"/>
    <mergeCell ref="AD64:AD66"/>
    <mergeCell ref="AE64:AE66"/>
    <mergeCell ref="AF64:AG66"/>
    <mergeCell ref="W65:W66"/>
    <mergeCell ref="X65:X66"/>
    <mergeCell ref="AB65:AB66"/>
    <mergeCell ref="B67:B69"/>
    <mergeCell ref="C67:C69"/>
    <mergeCell ref="N67:R69"/>
    <mergeCell ref="D68:D69"/>
    <mergeCell ref="H68:H69"/>
    <mergeCell ref="I68:I69"/>
    <mergeCell ref="M68:M69"/>
    <mergeCell ref="AC67:AC69"/>
    <mergeCell ref="AD67:AD69"/>
    <mergeCell ref="AE67:AE69"/>
    <mergeCell ref="AF67:AG69"/>
    <mergeCell ref="S68:S69"/>
    <mergeCell ref="W68:W69"/>
    <mergeCell ref="X68:X69"/>
    <mergeCell ref="AB68:AB69"/>
    <mergeCell ref="B70:B72"/>
    <mergeCell ref="C70:C72"/>
    <mergeCell ref="S70:W72"/>
    <mergeCell ref="AC70:AC72"/>
    <mergeCell ref="AB71:AB72"/>
    <mergeCell ref="AD70:AD72"/>
    <mergeCell ref="AE70:AE72"/>
    <mergeCell ref="AF70:AG72"/>
    <mergeCell ref="D71:D72"/>
    <mergeCell ref="H71:H72"/>
    <mergeCell ref="I71:I72"/>
    <mergeCell ref="M71:M72"/>
    <mergeCell ref="N71:N72"/>
    <mergeCell ref="R71:R72"/>
    <mergeCell ref="X71:X72"/>
    <mergeCell ref="B73:B75"/>
    <mergeCell ref="C73:C75"/>
    <mergeCell ref="X73:AB75"/>
    <mergeCell ref="AC73:AC75"/>
    <mergeCell ref="W74:W75"/>
    <mergeCell ref="AD73:AD75"/>
    <mergeCell ref="AE73:AE75"/>
    <mergeCell ref="AF73:AG75"/>
    <mergeCell ref="D74:D75"/>
    <mergeCell ref="H74:H75"/>
    <mergeCell ref="I74:I75"/>
    <mergeCell ref="M74:M75"/>
    <mergeCell ref="N74:N75"/>
    <mergeCell ref="R74:R75"/>
    <mergeCell ref="S74:S75"/>
  </mergeCells>
  <conditionalFormatting sqref="B15:B23">
    <cfRule type="expression" priority="1" dxfId="2" stopIfTrue="1">
      <formula>V15=1</formula>
    </cfRule>
    <cfRule type="expression" priority="2" dxfId="3" stopIfTrue="1">
      <formula>V15=2</formula>
    </cfRule>
  </conditionalFormatting>
  <conditionalFormatting sqref="C15:C23">
    <cfRule type="expression" priority="3" dxfId="2" stopIfTrue="1">
      <formula>V15=1</formula>
    </cfRule>
    <cfRule type="expression" priority="4" dxfId="3" stopIfTrue="1">
      <formula>V15=2</formula>
    </cfRule>
  </conditionalFormatting>
  <conditionalFormatting sqref="B31:B45 B61:B75">
    <cfRule type="expression" priority="5" dxfId="2" stopIfTrue="1">
      <formula>AF31=1</formula>
    </cfRule>
    <cfRule type="expression" priority="6" dxfId="3" stopIfTrue="1">
      <formula>AF31=2</formula>
    </cfRule>
  </conditionalFormatting>
  <conditionalFormatting sqref="C31:C45 C61:C75">
    <cfRule type="expression" priority="7" dxfId="2" stopIfTrue="1">
      <formula>AF31=1</formula>
    </cfRule>
    <cfRule type="expression" priority="8" dxfId="3" stopIfTrue="1">
      <formula>AF31=2</formula>
    </cfRule>
  </conditionalFormatting>
  <conditionalFormatting sqref="V15:W23 AF31:AG45 AF61:AG75">
    <cfRule type="cellIs" priority="9" dxfId="0" operator="equal" stopIfTrue="1">
      <formula>1</formula>
    </cfRule>
    <cfRule type="cellIs" priority="10" dxfId="1" operator="equal" stopIfTrue="1">
      <formula>2</formula>
    </cfRule>
  </conditionalFormatting>
  <printOptions/>
  <pageMargins left="0.75" right="0.75" top="1" bottom="1" header="0.512" footer="0.512"/>
  <pageSetup orientation="portrait" paperSize="9" scale="76" r:id="rId1"/>
  <rowBreaks count="1" manualBreakCount="1">
    <brk id="46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AJ106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3.59765625" style="0" customWidth="1"/>
    <col min="2" max="2" width="7.59765625" style="0" customWidth="1"/>
    <col min="3" max="3" width="10.59765625" style="0" customWidth="1"/>
    <col min="4" max="28" width="2.59765625" style="0" customWidth="1"/>
    <col min="29" max="36" width="3.59765625" style="0" customWidth="1"/>
  </cols>
  <sheetData>
    <row r="2" spans="1:31" ht="9.75" customHeight="1">
      <c r="A2" s="246" t="s">
        <v>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</row>
    <row r="3" spans="1:31" ht="9.7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</row>
    <row r="4" spans="1:31" ht="9.7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</row>
    <row r="6" spans="2:28" s="11" customFormat="1" ht="15" customHeight="1">
      <c r="B6" s="12"/>
      <c r="C6" s="13"/>
      <c r="D6" s="120" t="s">
        <v>122</v>
      </c>
      <c r="E6" s="121"/>
      <c r="F6" s="121"/>
      <c r="G6" s="121"/>
      <c r="H6" s="122"/>
      <c r="I6" s="120" t="s">
        <v>123</v>
      </c>
      <c r="J6" s="121"/>
      <c r="K6" s="121"/>
      <c r="L6" s="121"/>
      <c r="M6" s="122"/>
      <c r="N6" s="120" t="s">
        <v>124</v>
      </c>
      <c r="O6" s="121"/>
      <c r="P6" s="121"/>
      <c r="Q6" s="121"/>
      <c r="R6" s="122"/>
      <c r="S6" s="120" t="s">
        <v>125</v>
      </c>
      <c r="T6" s="121"/>
      <c r="U6" s="121"/>
      <c r="V6" s="121"/>
      <c r="W6" s="122"/>
      <c r="X6" s="120" t="s">
        <v>30</v>
      </c>
      <c r="Y6" s="121"/>
      <c r="Z6" s="122"/>
      <c r="AA6" s="120" t="s">
        <v>31</v>
      </c>
      <c r="AB6" s="122"/>
    </row>
    <row r="7" spans="2:36" s="11" customFormat="1" ht="15" customHeight="1">
      <c r="B7" s="141" t="s">
        <v>117</v>
      </c>
      <c r="C7" s="144" t="s">
        <v>27</v>
      </c>
      <c r="D7" s="147"/>
      <c r="E7" s="148"/>
      <c r="F7" s="148"/>
      <c r="G7" s="148"/>
      <c r="H7" s="149"/>
      <c r="I7" s="15" t="str">
        <f>IF(I8="","",IF(I8&gt;M8,"○","×"))</f>
        <v>○</v>
      </c>
      <c r="J7" s="22">
        <v>21</v>
      </c>
      <c r="K7" s="23" t="s">
        <v>80</v>
      </c>
      <c r="L7" s="22">
        <v>8</v>
      </c>
      <c r="M7" s="24"/>
      <c r="N7" s="15" t="str">
        <f>IF(N8="","",IF(N8&gt;R8,"○","×"))</f>
        <v>○</v>
      </c>
      <c r="O7" s="22">
        <v>21</v>
      </c>
      <c r="P7" s="23" t="s">
        <v>80</v>
      </c>
      <c r="Q7" s="22">
        <v>11</v>
      </c>
      <c r="R7" s="24"/>
      <c r="S7" s="15" t="str">
        <f>IF(S8="","",IF(S8&gt;W8,"○","×"))</f>
        <v>×</v>
      </c>
      <c r="T7" s="22">
        <v>23</v>
      </c>
      <c r="U7" s="23" t="s">
        <v>80</v>
      </c>
      <c r="V7" s="22">
        <v>21</v>
      </c>
      <c r="W7" s="24"/>
      <c r="X7" s="144">
        <f>IF(I7="","",COUNTIF(I7:W7,"○"))</f>
        <v>2</v>
      </c>
      <c r="Y7" s="156" t="s">
        <v>32</v>
      </c>
      <c r="Z7" s="159">
        <f>IF(I7="","",COUNTIF(I7:W7,"×"))</f>
        <v>1</v>
      </c>
      <c r="AA7" s="144">
        <f>IF(AD8="","",RANK(AD8,AD7:AD18))</f>
        <v>2</v>
      </c>
      <c r="AB7" s="159"/>
      <c r="AE7" s="110">
        <f>IF(J7="","",IF(J7&gt;L7,1,0))</f>
        <v>1</v>
      </c>
      <c r="AF7" s="110">
        <f>IF(J7="","",IF(J7&lt;L7,1,0))</f>
        <v>0</v>
      </c>
      <c r="AG7" s="110">
        <f>IF(O7="","",IF(O7&gt;Q7,1,0))</f>
        <v>1</v>
      </c>
      <c r="AH7" s="110">
        <f>IF(O7="","",IF(O7&lt;Q7,1,0))</f>
        <v>0</v>
      </c>
      <c r="AI7" s="110">
        <f>IF(T7="","",IF(T7&gt;V7,1,0))</f>
        <v>1</v>
      </c>
      <c r="AJ7" s="110">
        <f>IF(T7="","",IF(T7&lt;V7,1,0))</f>
        <v>0</v>
      </c>
    </row>
    <row r="8" spans="2:36" s="11" customFormat="1" ht="15" customHeight="1">
      <c r="B8" s="142"/>
      <c r="C8" s="145"/>
      <c r="D8" s="150"/>
      <c r="E8" s="151"/>
      <c r="F8" s="151"/>
      <c r="G8" s="151"/>
      <c r="H8" s="152"/>
      <c r="I8" s="123">
        <f>IF(J7="","",SUM(AE7:AE9))</f>
        <v>2</v>
      </c>
      <c r="J8" s="25">
        <v>21</v>
      </c>
      <c r="K8" s="23" t="s">
        <v>80</v>
      </c>
      <c r="L8" s="25">
        <v>7</v>
      </c>
      <c r="M8" s="125">
        <f>IF(J7="","",SUM(AF7:AF9))</f>
        <v>0</v>
      </c>
      <c r="N8" s="123">
        <f>IF(O7="","",SUM(AG7:AG9))</f>
        <v>2</v>
      </c>
      <c r="O8" s="25">
        <v>21</v>
      </c>
      <c r="P8" s="23" t="s">
        <v>80</v>
      </c>
      <c r="Q8" s="25">
        <v>10</v>
      </c>
      <c r="R8" s="125">
        <f>IF(O7="","",SUM(AH7:AH9))</f>
        <v>0</v>
      </c>
      <c r="S8" s="123">
        <f>IF(T7="","",SUM(AI7:AI9))</f>
        <v>1</v>
      </c>
      <c r="T8" s="25">
        <v>8</v>
      </c>
      <c r="U8" s="23" t="s">
        <v>80</v>
      </c>
      <c r="V8" s="25">
        <v>21</v>
      </c>
      <c r="W8" s="125">
        <f>IF(T7="","",SUM(AJ7:AJ9))</f>
        <v>2</v>
      </c>
      <c r="X8" s="145"/>
      <c r="Y8" s="157"/>
      <c r="Z8" s="160"/>
      <c r="AA8" s="145"/>
      <c r="AB8" s="160"/>
      <c r="AD8" s="108">
        <f>IF(X7="","",X7*1000+(I8+N8+S8)*100+((I8+N8+S8)-(M8+R8+W8))*10+((SUM(J7:J9)+SUM(O7:O9)+SUM(T7:T9))-(SUM(L7:L9)+SUM(Q7:Q9)+SUM(V7:V9))))</f>
        <v>2558</v>
      </c>
      <c r="AE8" s="110">
        <f>IF(J8="","",IF(J8&gt;L8,1,0))</f>
        <v>1</v>
      </c>
      <c r="AF8" s="110">
        <f>IF(J8="","",IF(J8&lt;L8,1,0))</f>
        <v>0</v>
      </c>
      <c r="AG8" s="110">
        <f>IF(O8="","",IF(O8&gt;Q8,1,0))</f>
        <v>1</v>
      </c>
      <c r="AH8" s="110">
        <f>IF(O8="","",IF(O8&lt;Q8,1,0))</f>
        <v>0</v>
      </c>
      <c r="AI8" s="110">
        <f>IF(T8="","",IF(T8&gt;V8,1,0))</f>
        <v>0</v>
      </c>
      <c r="AJ8" s="110">
        <f>IF(T8="","",IF(T8&lt;V8,1,0))</f>
        <v>1</v>
      </c>
    </row>
    <row r="9" spans="2:36" s="11" customFormat="1" ht="15" customHeight="1">
      <c r="B9" s="143"/>
      <c r="C9" s="146"/>
      <c r="D9" s="153"/>
      <c r="E9" s="154"/>
      <c r="F9" s="154"/>
      <c r="G9" s="154"/>
      <c r="H9" s="155"/>
      <c r="I9" s="124"/>
      <c r="J9" s="27"/>
      <c r="K9" s="23" t="s">
        <v>80</v>
      </c>
      <c r="L9" s="27"/>
      <c r="M9" s="126"/>
      <c r="N9" s="124"/>
      <c r="O9" s="27"/>
      <c r="P9" s="28" t="s">
        <v>80</v>
      </c>
      <c r="Q9" s="27"/>
      <c r="R9" s="126"/>
      <c r="S9" s="124"/>
      <c r="T9" s="27">
        <v>12</v>
      </c>
      <c r="U9" s="23" t="s">
        <v>80</v>
      </c>
      <c r="V9" s="27">
        <v>21</v>
      </c>
      <c r="W9" s="126"/>
      <c r="X9" s="146"/>
      <c r="Y9" s="158"/>
      <c r="Z9" s="161"/>
      <c r="AA9" s="146"/>
      <c r="AB9" s="161"/>
      <c r="AD9" s="109"/>
      <c r="AE9" s="110">
        <f>IF(J9="","",IF(J9&gt;L9,1,0))</f>
      </c>
      <c r="AF9" s="110">
        <f>IF(J9="","",IF(J9&lt;L9,1,0))</f>
      </c>
      <c r="AG9" s="110">
        <f>IF(O9="","",IF(O9&gt;Q9,1,0))</f>
      </c>
      <c r="AH9" s="110">
        <f>IF(O9="","",IF(O9&lt;Q9,1,0))</f>
      </c>
      <c r="AI9" s="110">
        <f>IF(T9="","",IF(T9&gt;V9,1,0))</f>
        <v>0</v>
      </c>
      <c r="AJ9" s="110">
        <f>IF(T9="","",IF(T9&lt;V9,1,0))</f>
        <v>1</v>
      </c>
    </row>
    <row r="10" spans="2:36" s="11" customFormat="1" ht="15" customHeight="1">
      <c r="B10" s="141" t="s">
        <v>118</v>
      </c>
      <c r="C10" s="144" t="s">
        <v>119</v>
      </c>
      <c r="D10" s="15" t="str">
        <f>IF(D11="","",IF(D11&gt;H11,"○","×"))</f>
        <v>×</v>
      </c>
      <c r="E10" s="17">
        <f>IF(L7="","",L7)</f>
        <v>8</v>
      </c>
      <c r="F10" s="16" t="s">
        <v>33</v>
      </c>
      <c r="G10" s="17">
        <f>IF(J7="","",J7)</f>
        <v>21</v>
      </c>
      <c r="H10" s="24"/>
      <c r="I10" s="147"/>
      <c r="J10" s="148"/>
      <c r="K10" s="148"/>
      <c r="L10" s="148"/>
      <c r="M10" s="149"/>
      <c r="N10" s="15" t="str">
        <f>IF(N11="","",IF(N11&gt;R11,"○","×"))</f>
        <v>×</v>
      </c>
      <c r="O10" s="22">
        <v>21</v>
      </c>
      <c r="P10" s="23" t="s">
        <v>33</v>
      </c>
      <c r="Q10" s="22">
        <v>12</v>
      </c>
      <c r="R10" s="24"/>
      <c r="S10" s="15" t="str">
        <f>IF(S11="","",IF(S11&gt;W11,"○","×"))</f>
        <v>×</v>
      </c>
      <c r="T10" s="22">
        <v>2</v>
      </c>
      <c r="U10" s="29" t="s">
        <v>33</v>
      </c>
      <c r="V10" s="22">
        <v>21</v>
      </c>
      <c r="W10" s="24"/>
      <c r="X10" s="144">
        <f>IF(D10="","",COUNTIF(D10:W12,"○"))</f>
        <v>0</v>
      </c>
      <c r="Y10" s="156" t="s">
        <v>32</v>
      </c>
      <c r="Z10" s="159">
        <f>IF(D10="","",COUNTIF(D10:W12,"×"))</f>
        <v>3</v>
      </c>
      <c r="AA10" s="144">
        <f>IF(AD11="","",RANK(AD11,AD7:AD18))</f>
        <v>4</v>
      </c>
      <c r="AB10" s="159"/>
      <c r="AD10" s="109"/>
      <c r="AE10" s="110">
        <f>IF(O10="","",IF(O10&gt;Q10,1,0))</f>
        <v>1</v>
      </c>
      <c r="AF10" s="110">
        <f>IF(O10="","",IF(O10&lt;Q10,1,0))</f>
        <v>0</v>
      </c>
      <c r="AG10" s="110">
        <f>IF(T10="","",IF(T10&gt;V10,1,0))</f>
        <v>0</v>
      </c>
      <c r="AH10" s="110">
        <f>IF(T10="","",IF(T10&lt;V10,1,0))</f>
        <v>1</v>
      </c>
      <c r="AI10" s="110"/>
      <c r="AJ10" s="110"/>
    </row>
    <row r="11" spans="2:36" s="11" customFormat="1" ht="15" customHeight="1">
      <c r="B11" s="142"/>
      <c r="C11" s="145"/>
      <c r="D11" s="162">
        <f>M8</f>
        <v>0</v>
      </c>
      <c r="E11" s="30">
        <f>IF(L8="","",L8)</f>
        <v>7</v>
      </c>
      <c r="F11" s="23" t="s">
        <v>33</v>
      </c>
      <c r="G11" s="30">
        <f>IF(J8="","",J8)</f>
        <v>21</v>
      </c>
      <c r="H11" s="125">
        <f>I8</f>
        <v>2</v>
      </c>
      <c r="I11" s="150"/>
      <c r="J11" s="151"/>
      <c r="K11" s="151"/>
      <c r="L11" s="151"/>
      <c r="M11" s="152"/>
      <c r="N11" s="123">
        <f>IF(O10="","",SUM(AE10:AE12))</f>
        <v>1</v>
      </c>
      <c r="O11" s="25">
        <v>17</v>
      </c>
      <c r="P11" s="23" t="s">
        <v>33</v>
      </c>
      <c r="Q11" s="25">
        <v>21</v>
      </c>
      <c r="R11" s="125">
        <f>IF(O10="","",SUM(AF10:AF12))</f>
        <v>2</v>
      </c>
      <c r="S11" s="123">
        <f>IF(T10="","",SUM(AG10:AG12))</f>
        <v>0</v>
      </c>
      <c r="T11" s="25">
        <v>11</v>
      </c>
      <c r="U11" s="23" t="s">
        <v>33</v>
      </c>
      <c r="V11" s="25">
        <v>21</v>
      </c>
      <c r="W11" s="125">
        <f>IF(T10="","",SUM(AH10:AH12))</f>
        <v>2</v>
      </c>
      <c r="X11" s="145"/>
      <c r="Y11" s="157"/>
      <c r="Z11" s="160"/>
      <c r="AA11" s="145"/>
      <c r="AB11" s="160"/>
      <c r="AD11" s="108">
        <f>IF(X10="","",X10*1000+(D11+N11+S11)*100+((D11+N11+S11)-(H11+R11+W11))*10+((SUM(E10:E12)+SUM(O10:O12)+SUM(T10:T12))-(SUM(G10:G12)+SUM(Q10:Q12)+SUM(V10:V12))))</f>
        <v>-5</v>
      </c>
      <c r="AE11" s="110">
        <f>IF(O11="","",IF(O11&gt;Q11,1,0))</f>
        <v>0</v>
      </c>
      <c r="AF11" s="110">
        <f>IF(O11="","",IF(O11&lt;Q11,1,0))</f>
        <v>1</v>
      </c>
      <c r="AG11" s="110">
        <f>IF(T11="","",IF(T11&gt;V11,1,0))</f>
        <v>0</v>
      </c>
      <c r="AH11" s="110">
        <f>IF(T11="","",IF(T11&lt;V11,1,0))</f>
        <v>1</v>
      </c>
      <c r="AI11" s="110"/>
      <c r="AJ11" s="110"/>
    </row>
    <row r="12" spans="2:36" s="11" customFormat="1" ht="15" customHeight="1">
      <c r="B12" s="143"/>
      <c r="C12" s="146"/>
      <c r="D12" s="163"/>
      <c r="E12" s="31">
        <f>IF(L9="","",L9)</f>
      </c>
      <c r="F12" s="28" t="s">
        <v>33</v>
      </c>
      <c r="G12" s="31">
        <f>IF(J9="","",J9)</f>
      </c>
      <c r="H12" s="126"/>
      <c r="I12" s="153"/>
      <c r="J12" s="154"/>
      <c r="K12" s="154"/>
      <c r="L12" s="154"/>
      <c r="M12" s="155"/>
      <c r="N12" s="124"/>
      <c r="O12" s="27">
        <v>17</v>
      </c>
      <c r="P12" s="23" t="s">
        <v>33</v>
      </c>
      <c r="Q12" s="27">
        <v>21</v>
      </c>
      <c r="R12" s="126"/>
      <c r="S12" s="124"/>
      <c r="T12" s="27"/>
      <c r="U12" s="28" t="s">
        <v>33</v>
      </c>
      <c r="V12" s="27"/>
      <c r="W12" s="126"/>
      <c r="X12" s="146"/>
      <c r="Y12" s="158"/>
      <c r="Z12" s="161"/>
      <c r="AA12" s="146"/>
      <c r="AB12" s="161"/>
      <c r="AD12" s="109"/>
      <c r="AE12" s="110">
        <f>IF(O12="","",IF(O12&gt;Q12,1,0))</f>
        <v>0</v>
      </c>
      <c r="AF12" s="110">
        <f>IF(O12="","",IF(O12&lt;Q12,1,0))</f>
        <v>1</v>
      </c>
      <c r="AG12" s="110">
        <f>IF(T12="","",IF(T12&gt;V12,1,0))</f>
      </c>
      <c r="AH12" s="110">
        <f>IF(T12="","",IF(T12&lt;V12,1,0))</f>
      </c>
      <c r="AI12" s="110"/>
      <c r="AJ12" s="110"/>
    </row>
    <row r="13" spans="2:36" s="11" customFormat="1" ht="15" customHeight="1">
      <c r="B13" s="141" t="s">
        <v>18</v>
      </c>
      <c r="C13" s="144" t="s">
        <v>120</v>
      </c>
      <c r="D13" s="15" t="str">
        <f>IF(D14="","",IF(D14&gt;H14,"○","×"))</f>
        <v>×</v>
      </c>
      <c r="E13" s="17">
        <f>IF(Q7="","",Q7)</f>
        <v>11</v>
      </c>
      <c r="F13" s="16" t="s">
        <v>33</v>
      </c>
      <c r="G13" s="17">
        <f>IF(O7="","",O7)</f>
        <v>21</v>
      </c>
      <c r="H13" s="24"/>
      <c r="I13" s="15" t="str">
        <f>IF(I14="","",IF(I14&gt;M14,"○","×"))</f>
        <v>○</v>
      </c>
      <c r="J13" s="22">
        <f>IF(Q10="","",Q10)</f>
        <v>12</v>
      </c>
      <c r="K13" s="23" t="s">
        <v>33</v>
      </c>
      <c r="L13" s="22">
        <f>IF(O10="","",O10)</f>
        <v>21</v>
      </c>
      <c r="M13" s="24"/>
      <c r="N13" s="147"/>
      <c r="O13" s="148"/>
      <c r="P13" s="148"/>
      <c r="Q13" s="148"/>
      <c r="R13" s="149"/>
      <c r="S13" s="15" t="str">
        <f>IF(S14="","",IF(S14&gt;W14,"○","×"))</f>
        <v>×</v>
      </c>
      <c r="T13" s="22">
        <v>6</v>
      </c>
      <c r="U13" s="23" t="s">
        <v>33</v>
      </c>
      <c r="V13" s="22">
        <v>21</v>
      </c>
      <c r="W13" s="24"/>
      <c r="X13" s="144">
        <f>IF(D13="","",COUNTIF(D13:W15,"○"))</f>
        <v>1</v>
      </c>
      <c r="Y13" s="156" t="s">
        <v>32</v>
      </c>
      <c r="Z13" s="159">
        <f>IF(D13="","",COUNTIF(D13:W15,"×"))</f>
        <v>2</v>
      </c>
      <c r="AA13" s="144">
        <f>IF(AD14="","",RANK(AD14,AD7:AD18))</f>
        <v>3</v>
      </c>
      <c r="AB13" s="159"/>
      <c r="AD13" s="109"/>
      <c r="AE13" s="110">
        <f>IF(T13="","",IF(T13&gt;V13,1,0))</f>
        <v>0</v>
      </c>
      <c r="AF13" s="110">
        <f>IF(T13="","",IF(T13&lt;V13,1,0))</f>
        <v>1</v>
      </c>
      <c r="AG13" s="110"/>
      <c r="AH13" s="110"/>
      <c r="AI13" s="110"/>
      <c r="AJ13" s="110"/>
    </row>
    <row r="14" spans="2:36" s="11" customFormat="1" ht="15" customHeight="1">
      <c r="B14" s="142"/>
      <c r="C14" s="145"/>
      <c r="D14" s="162">
        <f>R8</f>
        <v>0</v>
      </c>
      <c r="E14" s="30">
        <f>IF(Q8="","",Q8)</f>
        <v>10</v>
      </c>
      <c r="F14" s="23" t="s">
        <v>33</v>
      </c>
      <c r="G14" s="30">
        <f>IF(O8="","",O8)</f>
        <v>21</v>
      </c>
      <c r="H14" s="125">
        <f>N8</f>
        <v>2</v>
      </c>
      <c r="I14" s="123">
        <f>R11</f>
        <v>2</v>
      </c>
      <c r="J14" s="25">
        <f>IF(Q11="","",Q11)</f>
        <v>21</v>
      </c>
      <c r="K14" s="23" t="s">
        <v>33</v>
      </c>
      <c r="L14" s="25">
        <f>IF(O11="","",O11)</f>
        <v>17</v>
      </c>
      <c r="M14" s="125">
        <f>N11</f>
        <v>1</v>
      </c>
      <c r="N14" s="150"/>
      <c r="O14" s="151"/>
      <c r="P14" s="151"/>
      <c r="Q14" s="151"/>
      <c r="R14" s="152"/>
      <c r="S14" s="123">
        <f>IF(T13="","",SUM(AE13:AE15))</f>
        <v>0</v>
      </c>
      <c r="T14" s="25">
        <v>16</v>
      </c>
      <c r="U14" s="23" t="s">
        <v>33</v>
      </c>
      <c r="V14" s="25">
        <v>21</v>
      </c>
      <c r="W14" s="125">
        <f>IF(T13="","",SUM(AF13:AF15))</f>
        <v>2</v>
      </c>
      <c r="X14" s="145"/>
      <c r="Y14" s="157"/>
      <c r="Z14" s="160"/>
      <c r="AA14" s="145"/>
      <c r="AB14" s="160"/>
      <c r="AD14" s="108">
        <f>IF(X13="","",X13*1000+(D14+I14+S14)*100+((D14+I14+S14)-(H14+M14+W14))*10+((SUM(E13:E15)+SUM(J13:J15)+SUM(T13:T15))-(SUM(G13:G15)+SUM(L13:L15)+SUM(V13:V15))))</f>
        <v>1128</v>
      </c>
      <c r="AE14" s="110">
        <f>IF(T14="","",IF(T14&gt;V14,1,0))</f>
        <v>0</v>
      </c>
      <c r="AF14" s="110">
        <f>IF(T14="","",IF(T14&lt;V14,1,0))</f>
        <v>1</v>
      </c>
      <c r="AG14" s="110"/>
      <c r="AH14" s="110"/>
      <c r="AI14" s="110"/>
      <c r="AJ14" s="110"/>
    </row>
    <row r="15" spans="2:32" s="11" customFormat="1" ht="15" customHeight="1">
      <c r="B15" s="143"/>
      <c r="C15" s="146"/>
      <c r="D15" s="163"/>
      <c r="E15" s="31">
        <f>IF(Q9="","",Q9)</f>
      </c>
      <c r="F15" s="28" t="s">
        <v>33</v>
      </c>
      <c r="G15" s="31">
        <f>IF(O9="","",O9)</f>
      </c>
      <c r="H15" s="126"/>
      <c r="I15" s="124"/>
      <c r="J15" s="27">
        <f>IF(Q12="","",Q12)</f>
        <v>21</v>
      </c>
      <c r="K15" s="28" t="s">
        <v>33</v>
      </c>
      <c r="L15" s="27">
        <f>IF(O12="","",O12)</f>
        <v>17</v>
      </c>
      <c r="M15" s="126"/>
      <c r="N15" s="153"/>
      <c r="O15" s="154"/>
      <c r="P15" s="154"/>
      <c r="Q15" s="154"/>
      <c r="R15" s="155"/>
      <c r="S15" s="124"/>
      <c r="T15" s="27"/>
      <c r="U15" s="23" t="s">
        <v>33</v>
      </c>
      <c r="V15" s="27"/>
      <c r="W15" s="126"/>
      <c r="X15" s="146"/>
      <c r="Y15" s="158"/>
      <c r="Z15" s="161"/>
      <c r="AA15" s="146"/>
      <c r="AB15" s="161"/>
      <c r="AD15" s="109"/>
      <c r="AE15" s="11">
        <f>IF(T15="","",IF(T15&gt;V15,1,0))</f>
      </c>
      <c r="AF15" s="11">
        <f>IF(T15="","",IF(T15&lt;V15,1,0))</f>
      </c>
    </row>
    <row r="16" spans="2:30" s="11" customFormat="1" ht="15" customHeight="1">
      <c r="B16" s="141" t="s">
        <v>18</v>
      </c>
      <c r="C16" s="144" t="s">
        <v>121</v>
      </c>
      <c r="D16" s="15" t="str">
        <f>IF(D17="","",IF(D17&gt;H17,"○","×"))</f>
        <v>○</v>
      </c>
      <c r="E16" s="17">
        <f>IF(V7="","",V7)</f>
        <v>21</v>
      </c>
      <c r="F16" s="16" t="s">
        <v>33</v>
      </c>
      <c r="G16" s="17">
        <f>IF(T7="","",T7)</f>
        <v>23</v>
      </c>
      <c r="H16" s="24"/>
      <c r="I16" s="15" t="str">
        <f>IF(I17="","",IF(I17&gt;M17,"○","×"))</f>
        <v>○</v>
      </c>
      <c r="J16" s="22">
        <f>IF(V10="","",V10)</f>
        <v>21</v>
      </c>
      <c r="K16" s="23" t="s">
        <v>33</v>
      </c>
      <c r="L16" s="22">
        <f>IF(T10="","",T10)</f>
        <v>2</v>
      </c>
      <c r="M16" s="24"/>
      <c r="N16" s="15" t="str">
        <f>IF(N17="","",IF(N17&gt;R17,"○","×"))</f>
        <v>○</v>
      </c>
      <c r="O16" s="22">
        <f>IF(V13="","",V13)</f>
        <v>21</v>
      </c>
      <c r="P16" s="23" t="s">
        <v>33</v>
      </c>
      <c r="Q16" s="22">
        <f>IF(T13="","",T13)</f>
        <v>6</v>
      </c>
      <c r="R16" s="24"/>
      <c r="S16" s="147"/>
      <c r="T16" s="148"/>
      <c r="U16" s="148"/>
      <c r="V16" s="148"/>
      <c r="W16" s="149"/>
      <c r="X16" s="144">
        <f>IF(D16="","",COUNTIF(D16:R16,"○"))</f>
        <v>3</v>
      </c>
      <c r="Y16" s="156" t="s">
        <v>32</v>
      </c>
      <c r="Z16" s="159">
        <f>IF(D16="","",COUNTIF(D16:R16,"×"))</f>
        <v>0</v>
      </c>
      <c r="AA16" s="144">
        <f>IF(AD17="","",RANK(AD17,AD7:AD18))</f>
        <v>1</v>
      </c>
      <c r="AB16" s="159"/>
      <c r="AD16" s="109"/>
    </row>
    <row r="17" spans="2:30" s="11" customFormat="1" ht="15" customHeight="1">
      <c r="B17" s="142"/>
      <c r="C17" s="145"/>
      <c r="D17" s="162">
        <f>W8</f>
        <v>2</v>
      </c>
      <c r="E17" s="30">
        <f>IF(V8="","",V8)</f>
        <v>21</v>
      </c>
      <c r="F17" s="23" t="s">
        <v>33</v>
      </c>
      <c r="G17" s="30">
        <f>IF(T8="","",T8)</f>
        <v>8</v>
      </c>
      <c r="H17" s="125">
        <f>S8</f>
        <v>1</v>
      </c>
      <c r="I17" s="123">
        <f>W11</f>
        <v>2</v>
      </c>
      <c r="J17" s="25">
        <f>IF(V11="","",V11)</f>
        <v>21</v>
      </c>
      <c r="K17" s="23" t="s">
        <v>33</v>
      </c>
      <c r="L17" s="25">
        <f>IF(T11="","",T11)</f>
        <v>11</v>
      </c>
      <c r="M17" s="125">
        <f>S11</f>
        <v>0</v>
      </c>
      <c r="N17" s="123">
        <f>W14</f>
        <v>2</v>
      </c>
      <c r="O17" s="25">
        <f>IF(V14="","",V14)</f>
        <v>21</v>
      </c>
      <c r="P17" s="23" t="s">
        <v>33</v>
      </c>
      <c r="Q17" s="25">
        <f>IF(T14="","",T14)</f>
        <v>16</v>
      </c>
      <c r="R17" s="125">
        <f>S14</f>
        <v>0</v>
      </c>
      <c r="S17" s="150"/>
      <c r="T17" s="151"/>
      <c r="U17" s="151"/>
      <c r="V17" s="151"/>
      <c r="W17" s="152"/>
      <c r="X17" s="145"/>
      <c r="Y17" s="157"/>
      <c r="Z17" s="160"/>
      <c r="AA17" s="145"/>
      <c r="AB17" s="160"/>
      <c r="AD17" s="108">
        <f>IF(X16="","",X16*1000+(D17+I17+N17)*100+((D17+I17+N17)-(H17+M17+R17))*10+((SUM(E16:E18)+SUM(J16:J18)+SUM(O16:O18))-(SUM(G16:G18)+SUM(L16:L18)+SUM(Q16:Q18))))</f>
        <v>3719</v>
      </c>
    </row>
    <row r="18" spans="2:28" s="11" customFormat="1" ht="15" customHeight="1">
      <c r="B18" s="143"/>
      <c r="C18" s="146"/>
      <c r="D18" s="163"/>
      <c r="E18" s="31">
        <f>IF(V9="","",V9)</f>
        <v>21</v>
      </c>
      <c r="F18" s="28" t="s">
        <v>33</v>
      </c>
      <c r="G18" s="31">
        <f>IF(T9="","",T9)</f>
        <v>12</v>
      </c>
      <c r="H18" s="126"/>
      <c r="I18" s="124"/>
      <c r="J18" s="27">
        <f>IF(V12="","",V12)</f>
      </c>
      <c r="K18" s="28" t="s">
        <v>33</v>
      </c>
      <c r="L18" s="27">
        <f>IF(T12="","",T12)</f>
      </c>
      <c r="M18" s="126"/>
      <c r="N18" s="124"/>
      <c r="O18" s="27">
        <f>IF(V15="","",V15)</f>
      </c>
      <c r="P18" s="28" t="s">
        <v>33</v>
      </c>
      <c r="Q18" s="27">
        <f>IF(T15="","",T15)</f>
      </c>
      <c r="R18" s="126"/>
      <c r="S18" s="153"/>
      <c r="T18" s="154"/>
      <c r="U18" s="154"/>
      <c r="V18" s="154"/>
      <c r="W18" s="155"/>
      <c r="X18" s="146"/>
      <c r="Y18" s="158"/>
      <c r="Z18" s="161"/>
      <c r="AA18" s="146"/>
      <c r="AB18" s="161"/>
    </row>
    <row r="21" spans="1:31" ht="9.75" customHeight="1">
      <c r="A21" s="246" t="s">
        <v>10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</row>
    <row r="22" spans="1:31" ht="9.7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</row>
    <row r="23" spans="1:31" ht="9.7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</row>
    <row r="25" spans="2:27" ht="15.75" thickBot="1">
      <c r="B25" s="117" t="s">
        <v>126</v>
      </c>
      <c r="C25" s="128" t="s">
        <v>265</v>
      </c>
      <c r="D25" s="82"/>
      <c r="E25" s="82"/>
      <c r="F25" s="82"/>
      <c r="G25" s="82"/>
      <c r="H25" s="82"/>
      <c r="I25" s="82"/>
      <c r="P25" s="82"/>
      <c r="Q25" s="82"/>
      <c r="R25" s="82"/>
      <c r="S25" s="82"/>
      <c r="T25" s="128" t="s">
        <v>131</v>
      </c>
      <c r="U25" s="128"/>
      <c r="V25" s="128"/>
      <c r="W25" s="128"/>
      <c r="X25" s="128"/>
      <c r="Y25" s="134" t="s">
        <v>136</v>
      </c>
      <c r="Z25" s="134"/>
      <c r="AA25" s="134"/>
    </row>
    <row r="26" spans="2:27" ht="15">
      <c r="B26" s="117"/>
      <c r="C26" s="128"/>
      <c r="I26" s="4"/>
      <c r="J26" s="88"/>
      <c r="O26" s="90"/>
      <c r="P26" s="139" t="s">
        <v>223</v>
      </c>
      <c r="Q26" s="119"/>
      <c r="R26" s="73"/>
      <c r="T26" s="128"/>
      <c r="U26" s="128"/>
      <c r="V26" s="128"/>
      <c r="W26" s="128"/>
      <c r="X26" s="128"/>
      <c r="Y26" s="134"/>
      <c r="Z26" s="134"/>
      <c r="AA26" s="134"/>
    </row>
    <row r="27" spans="9:18" ht="15.75" thickBot="1">
      <c r="I27" s="4"/>
      <c r="J27" s="88"/>
      <c r="N27" s="82"/>
      <c r="O27" s="92"/>
      <c r="P27" s="119"/>
      <c r="Q27" s="119"/>
      <c r="R27" s="73"/>
    </row>
    <row r="28" spans="8:18" ht="15">
      <c r="H28" s="135" t="s">
        <v>247</v>
      </c>
      <c r="I28" s="131"/>
      <c r="J28" s="88"/>
      <c r="M28" s="7"/>
      <c r="N28" s="116" t="s">
        <v>250</v>
      </c>
      <c r="O28" s="119"/>
      <c r="P28" s="118"/>
      <c r="Q28" s="119"/>
      <c r="R28" s="73"/>
    </row>
    <row r="29" spans="2:27" ht="15" thickBot="1">
      <c r="B29" s="117" t="s">
        <v>127</v>
      </c>
      <c r="C29" s="128" t="s">
        <v>130</v>
      </c>
      <c r="D29" s="5"/>
      <c r="E29" s="5"/>
      <c r="F29" s="5"/>
      <c r="G29" s="5"/>
      <c r="H29" s="131"/>
      <c r="I29" s="131"/>
      <c r="J29" s="84"/>
      <c r="K29" s="82"/>
      <c r="L29" s="83"/>
      <c r="M29" s="8"/>
      <c r="N29" s="118"/>
      <c r="O29" s="117"/>
      <c r="P29" s="140"/>
      <c r="Q29" s="102"/>
      <c r="R29" s="20"/>
      <c r="S29" s="5"/>
      <c r="T29" s="128" t="s">
        <v>132</v>
      </c>
      <c r="U29" s="128"/>
      <c r="V29" s="128"/>
      <c r="W29" s="128"/>
      <c r="X29" s="128"/>
      <c r="Y29" s="134" t="s">
        <v>135</v>
      </c>
      <c r="Z29" s="134"/>
      <c r="AA29" s="134"/>
    </row>
    <row r="30" spans="2:27" ht="14.25">
      <c r="B30" s="117"/>
      <c r="C30" s="128"/>
      <c r="E30" s="19"/>
      <c r="F30" s="129" t="s">
        <v>222</v>
      </c>
      <c r="G30" s="130"/>
      <c r="H30" s="131"/>
      <c r="I30" s="132"/>
      <c r="K30" s="113" t="s">
        <v>264</v>
      </c>
      <c r="L30" s="114"/>
      <c r="M30" s="94"/>
      <c r="N30" s="119"/>
      <c r="O30" s="117"/>
      <c r="T30" s="128"/>
      <c r="U30" s="128"/>
      <c r="V30" s="128"/>
      <c r="W30" s="128"/>
      <c r="X30" s="128"/>
      <c r="Y30" s="134"/>
      <c r="Z30" s="134"/>
      <c r="AA30" s="134"/>
    </row>
    <row r="31" spans="5:15" ht="15" thickBot="1">
      <c r="E31" s="18"/>
      <c r="F31" s="131"/>
      <c r="G31" s="132"/>
      <c r="H31" s="133"/>
      <c r="I31" s="136"/>
      <c r="K31" s="115"/>
      <c r="L31" s="115"/>
      <c r="M31" s="90"/>
      <c r="N31" s="119"/>
      <c r="O31" s="117"/>
    </row>
    <row r="32" spans="5:13" ht="14.25">
      <c r="E32" s="18"/>
      <c r="F32" s="131"/>
      <c r="G32" s="131"/>
      <c r="H32" s="96"/>
      <c r="K32" s="115"/>
      <c r="L32" s="115"/>
      <c r="M32" s="90"/>
    </row>
    <row r="33" spans="2:27" ht="15" thickBot="1">
      <c r="B33" s="117" t="s">
        <v>128</v>
      </c>
      <c r="C33" s="128" t="s">
        <v>129</v>
      </c>
      <c r="D33" s="82"/>
      <c r="E33" s="93"/>
      <c r="F33" s="133"/>
      <c r="G33" s="133"/>
      <c r="H33" s="88"/>
      <c r="M33" s="90"/>
      <c r="N33" s="82"/>
      <c r="O33" s="82"/>
      <c r="P33" s="82"/>
      <c r="Q33" s="82"/>
      <c r="R33" s="82"/>
      <c r="S33" s="82"/>
      <c r="T33" s="128" t="s">
        <v>133</v>
      </c>
      <c r="U33" s="128"/>
      <c r="V33" s="128"/>
      <c r="W33" s="128"/>
      <c r="X33" s="128"/>
      <c r="Y33" s="134" t="s">
        <v>134</v>
      </c>
      <c r="Z33" s="134"/>
      <c r="AA33" s="134"/>
    </row>
    <row r="34" spans="2:27" ht="14.25">
      <c r="B34" s="117"/>
      <c r="C34" s="128"/>
      <c r="T34" s="128"/>
      <c r="U34" s="128"/>
      <c r="V34" s="128"/>
      <c r="W34" s="128"/>
      <c r="X34" s="128"/>
      <c r="Y34" s="134"/>
      <c r="Z34" s="134"/>
      <c r="AA34" s="134"/>
    </row>
    <row r="37" spans="1:31" ht="9.75" customHeight="1">
      <c r="A37" s="246" t="s">
        <v>11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</row>
    <row r="38" spans="1:31" ht="9.75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</row>
    <row r="39" spans="1:31" ht="9.7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</row>
    <row r="41" spans="16:27" ht="14.25">
      <c r="P41" s="5"/>
      <c r="Q41" s="5"/>
      <c r="R41" s="5"/>
      <c r="S41" s="5"/>
      <c r="T41" s="128" t="s">
        <v>148</v>
      </c>
      <c r="U41" s="128"/>
      <c r="V41" s="128"/>
      <c r="W41" s="128"/>
      <c r="X41" s="128"/>
      <c r="Y41" s="134" t="s">
        <v>149</v>
      </c>
      <c r="Z41" s="134"/>
      <c r="AA41" s="134"/>
    </row>
    <row r="42" spans="15:27" ht="14.25">
      <c r="O42" s="7"/>
      <c r="P42" s="250" t="s">
        <v>231</v>
      </c>
      <c r="Q42" s="251"/>
      <c r="R42" s="19"/>
      <c r="T42" s="128"/>
      <c r="U42" s="128"/>
      <c r="V42" s="128"/>
      <c r="W42" s="128"/>
      <c r="X42" s="128"/>
      <c r="Y42" s="134"/>
      <c r="Z42" s="134"/>
      <c r="AA42" s="134"/>
    </row>
    <row r="43" spans="2:18" ht="15.75" thickBot="1">
      <c r="B43" s="117" t="s">
        <v>137</v>
      </c>
      <c r="C43" s="128" t="s">
        <v>138</v>
      </c>
      <c r="D43" s="82"/>
      <c r="E43" s="82"/>
      <c r="F43" s="82"/>
      <c r="G43" s="82"/>
      <c r="H43" s="82"/>
      <c r="I43" s="82"/>
      <c r="N43" s="82"/>
      <c r="O43" s="85"/>
      <c r="P43" s="248"/>
      <c r="Q43" s="249"/>
      <c r="R43" s="18"/>
    </row>
    <row r="44" spans="2:18" ht="15">
      <c r="B44" s="117"/>
      <c r="C44" s="128"/>
      <c r="I44" s="4"/>
      <c r="J44" s="88"/>
      <c r="M44" s="7"/>
      <c r="O44" s="90"/>
      <c r="P44" s="249"/>
      <c r="Q44" s="249"/>
      <c r="R44" s="18"/>
    </row>
    <row r="45" spans="9:27" ht="15.75" thickBot="1">
      <c r="I45" s="4"/>
      <c r="J45" s="88"/>
      <c r="M45" s="7"/>
      <c r="O45" s="90"/>
      <c r="P45" s="252"/>
      <c r="Q45" s="252"/>
      <c r="R45" s="93"/>
      <c r="S45" s="82"/>
      <c r="T45" s="128" t="s">
        <v>147</v>
      </c>
      <c r="U45" s="128"/>
      <c r="V45" s="128"/>
      <c r="W45" s="128"/>
      <c r="X45" s="128"/>
      <c r="Y45" s="134" t="s">
        <v>145</v>
      </c>
      <c r="Z45" s="134"/>
      <c r="AA45" s="134"/>
    </row>
    <row r="46" spans="8:27" ht="15">
      <c r="H46" s="106" t="s">
        <v>251</v>
      </c>
      <c r="I46" s="131"/>
      <c r="J46" s="88"/>
      <c r="M46" s="7"/>
      <c r="N46" s="247" t="s">
        <v>252</v>
      </c>
      <c r="O46" s="134"/>
      <c r="T46" s="128"/>
      <c r="U46" s="128"/>
      <c r="V46" s="128"/>
      <c r="W46" s="128"/>
      <c r="X46" s="128"/>
      <c r="Y46" s="134"/>
      <c r="Z46" s="134"/>
      <c r="AA46" s="134"/>
    </row>
    <row r="47" spans="2:15" ht="15" thickBot="1">
      <c r="B47" s="117" t="s">
        <v>22</v>
      </c>
      <c r="C47" s="128" t="s">
        <v>139</v>
      </c>
      <c r="D47" s="82"/>
      <c r="E47" s="82"/>
      <c r="F47" s="82"/>
      <c r="G47" s="82"/>
      <c r="H47" s="107"/>
      <c r="I47" s="131"/>
      <c r="J47" s="84"/>
      <c r="K47" s="92"/>
      <c r="L47" s="5"/>
      <c r="M47" s="8"/>
      <c r="N47" s="248"/>
      <c r="O47" s="134"/>
    </row>
    <row r="48" spans="2:15" ht="14.25">
      <c r="B48" s="117"/>
      <c r="C48" s="128"/>
      <c r="E48" s="73"/>
      <c r="F48" s="135" t="s">
        <v>225</v>
      </c>
      <c r="G48" s="253"/>
      <c r="H48" s="107"/>
      <c r="I48" s="132"/>
      <c r="K48" s="113" t="s">
        <v>268</v>
      </c>
      <c r="L48" s="114"/>
      <c r="M48" s="94"/>
      <c r="N48" s="249"/>
      <c r="O48" s="134"/>
    </row>
    <row r="49" spans="5:27" ht="15" thickBot="1">
      <c r="E49" s="18"/>
      <c r="F49" s="131"/>
      <c r="G49" s="253"/>
      <c r="H49" s="131"/>
      <c r="I49" s="132"/>
      <c r="K49" s="115"/>
      <c r="L49" s="115"/>
      <c r="M49" s="90"/>
      <c r="N49" s="249"/>
      <c r="O49" s="134"/>
      <c r="P49" s="5"/>
      <c r="Q49" s="5"/>
      <c r="R49" s="5"/>
      <c r="S49" s="5"/>
      <c r="T49" s="128" t="s">
        <v>146</v>
      </c>
      <c r="U49" s="128"/>
      <c r="V49" s="128"/>
      <c r="W49" s="128"/>
      <c r="X49" s="128"/>
      <c r="Y49" s="134" t="s">
        <v>144</v>
      </c>
      <c r="Z49" s="134"/>
      <c r="AA49" s="134"/>
    </row>
    <row r="50" spans="5:27" ht="14.25">
      <c r="E50" s="18"/>
      <c r="F50" s="131"/>
      <c r="G50" s="131"/>
      <c r="H50" s="86"/>
      <c r="I50" s="95"/>
      <c r="K50" s="115"/>
      <c r="L50" s="115"/>
      <c r="M50" s="90"/>
      <c r="O50" s="7"/>
      <c r="P50" s="250" t="s">
        <v>224</v>
      </c>
      <c r="Q50" s="251"/>
      <c r="R50" s="19"/>
      <c r="T50" s="128"/>
      <c r="U50" s="128"/>
      <c r="V50" s="128"/>
      <c r="W50" s="128"/>
      <c r="X50" s="128"/>
      <c r="Y50" s="134"/>
      <c r="Z50" s="134"/>
      <c r="AA50" s="134"/>
    </row>
    <row r="51" spans="2:18" ht="15" thickBot="1">
      <c r="B51" s="117" t="s">
        <v>140</v>
      </c>
      <c r="C51" s="128" t="s">
        <v>141</v>
      </c>
      <c r="D51" s="5"/>
      <c r="E51" s="20"/>
      <c r="F51" s="137"/>
      <c r="G51" s="137"/>
      <c r="H51" s="81"/>
      <c r="M51" s="90"/>
      <c r="N51" s="84"/>
      <c r="O51" s="85"/>
      <c r="P51" s="248"/>
      <c r="Q51" s="249"/>
      <c r="R51" s="18"/>
    </row>
    <row r="52" spans="2:18" ht="14.25">
      <c r="B52" s="117"/>
      <c r="C52" s="128"/>
      <c r="O52" s="97"/>
      <c r="P52" s="249"/>
      <c r="Q52" s="249"/>
      <c r="R52" s="18"/>
    </row>
    <row r="53" spans="15:27" ht="15" thickBot="1">
      <c r="O53" s="90"/>
      <c r="P53" s="252"/>
      <c r="Q53" s="252"/>
      <c r="R53" s="93"/>
      <c r="S53" s="82"/>
      <c r="T53" s="128" t="s">
        <v>142</v>
      </c>
      <c r="U53" s="128"/>
      <c r="V53" s="128"/>
      <c r="W53" s="128"/>
      <c r="X53" s="128"/>
      <c r="Y53" s="134" t="s">
        <v>143</v>
      </c>
      <c r="Z53" s="134"/>
      <c r="AA53" s="134"/>
    </row>
    <row r="54" spans="15:27" ht="14.25">
      <c r="O54" s="4"/>
      <c r="P54" s="95"/>
      <c r="T54" s="128"/>
      <c r="U54" s="128"/>
      <c r="V54" s="128"/>
      <c r="W54" s="128"/>
      <c r="X54" s="128"/>
      <c r="Y54" s="134"/>
      <c r="Z54" s="134"/>
      <c r="AA54" s="134"/>
    </row>
    <row r="55" ht="14.25">
      <c r="O55" s="4"/>
    </row>
    <row r="56" ht="14.25">
      <c r="O56" s="4"/>
    </row>
    <row r="57" spans="1:31" ht="9.75" customHeight="1">
      <c r="A57" s="246" t="s">
        <v>12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</row>
    <row r="58" spans="1:31" ht="9.75" customHeight="1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</row>
    <row r="59" spans="1:31" ht="9.75" customHeight="1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</row>
    <row r="61" spans="16:27" ht="15" thickBot="1">
      <c r="P61" s="82"/>
      <c r="Q61" s="82"/>
      <c r="R61" s="82"/>
      <c r="S61" s="82"/>
      <c r="T61" s="128" t="s">
        <v>159</v>
      </c>
      <c r="U61" s="128"/>
      <c r="V61" s="128"/>
      <c r="W61" s="128"/>
      <c r="X61" s="128"/>
      <c r="Y61" s="134" t="s">
        <v>160</v>
      </c>
      <c r="Z61" s="134"/>
      <c r="AA61" s="134"/>
    </row>
    <row r="62" spans="15:27" ht="14.25">
      <c r="O62" s="90"/>
      <c r="P62" s="139" t="s">
        <v>228</v>
      </c>
      <c r="Q62" s="119"/>
      <c r="R62" s="73"/>
      <c r="T62" s="128"/>
      <c r="U62" s="128"/>
      <c r="V62" s="128"/>
      <c r="W62" s="128"/>
      <c r="X62" s="128"/>
      <c r="Y62" s="134"/>
      <c r="Z62" s="134"/>
      <c r="AA62" s="134"/>
    </row>
    <row r="63" spans="2:18" ht="15.75" thickBot="1">
      <c r="B63" s="117" t="s">
        <v>150</v>
      </c>
      <c r="C63" s="128" t="s">
        <v>151</v>
      </c>
      <c r="D63" s="82"/>
      <c r="E63" s="82"/>
      <c r="F63" s="82"/>
      <c r="G63" s="82"/>
      <c r="H63" s="82"/>
      <c r="I63" s="82"/>
      <c r="N63" s="82"/>
      <c r="O63" s="92"/>
      <c r="P63" s="119"/>
      <c r="Q63" s="119"/>
      <c r="R63" s="18"/>
    </row>
    <row r="64" spans="2:18" ht="15">
      <c r="B64" s="117"/>
      <c r="C64" s="128"/>
      <c r="I64" s="4"/>
      <c r="J64" s="88"/>
      <c r="M64" s="90"/>
      <c r="O64" s="7"/>
      <c r="P64" s="118"/>
      <c r="Q64" s="119"/>
      <c r="R64" s="18"/>
    </row>
    <row r="65" spans="9:27" ht="15">
      <c r="I65" s="4"/>
      <c r="J65" s="88"/>
      <c r="M65" s="90"/>
      <c r="O65" s="7"/>
      <c r="P65" s="140"/>
      <c r="Q65" s="102"/>
      <c r="R65" s="20"/>
      <c r="S65" s="5"/>
      <c r="T65" s="128" t="s">
        <v>158</v>
      </c>
      <c r="U65" s="128"/>
      <c r="V65" s="128"/>
      <c r="W65" s="128"/>
      <c r="X65" s="128"/>
      <c r="Y65" s="134" t="s">
        <v>156</v>
      </c>
      <c r="Z65" s="134"/>
      <c r="AA65" s="134"/>
    </row>
    <row r="66" spans="8:27" ht="15">
      <c r="H66" s="135" t="s">
        <v>244</v>
      </c>
      <c r="I66" s="131"/>
      <c r="J66" s="88"/>
      <c r="M66" s="90"/>
      <c r="N66" s="139" t="s">
        <v>257</v>
      </c>
      <c r="O66" s="117"/>
      <c r="T66" s="128"/>
      <c r="U66" s="128"/>
      <c r="V66" s="128"/>
      <c r="W66" s="128"/>
      <c r="X66" s="128"/>
      <c r="Y66" s="134"/>
      <c r="Z66" s="134"/>
      <c r="AA66" s="134"/>
    </row>
    <row r="67" spans="2:23" ht="15" thickBot="1">
      <c r="B67" s="117" t="s">
        <v>36</v>
      </c>
      <c r="C67" s="128" t="s">
        <v>152</v>
      </c>
      <c r="D67" s="5"/>
      <c r="E67" s="5"/>
      <c r="F67" s="5"/>
      <c r="G67" s="5"/>
      <c r="H67" s="131"/>
      <c r="I67" s="131"/>
      <c r="J67" s="84"/>
      <c r="K67" s="92"/>
      <c r="L67" s="5"/>
      <c r="M67" s="91"/>
      <c r="N67" s="119"/>
      <c r="O67" s="117"/>
      <c r="W67" s="74"/>
    </row>
    <row r="68" spans="2:15" ht="14.25">
      <c r="B68" s="117"/>
      <c r="C68" s="128"/>
      <c r="E68" s="19"/>
      <c r="F68" s="129" t="s">
        <v>230</v>
      </c>
      <c r="G68" s="130"/>
      <c r="H68" s="131"/>
      <c r="I68" s="132"/>
      <c r="K68" s="113" t="s">
        <v>267</v>
      </c>
      <c r="L68" s="114"/>
      <c r="M68" s="7"/>
      <c r="N68" s="118"/>
      <c r="O68" s="117"/>
    </row>
    <row r="69" spans="5:27" ht="15" thickBot="1">
      <c r="E69" s="18"/>
      <c r="F69" s="131"/>
      <c r="G69" s="132"/>
      <c r="H69" s="133"/>
      <c r="I69" s="136"/>
      <c r="K69" s="115"/>
      <c r="L69" s="115"/>
      <c r="M69" s="7"/>
      <c r="N69" s="118"/>
      <c r="O69" s="117"/>
      <c r="P69" s="5"/>
      <c r="Q69" s="5"/>
      <c r="R69" s="5"/>
      <c r="S69" s="5"/>
      <c r="T69" s="128" t="s">
        <v>157</v>
      </c>
      <c r="U69" s="128"/>
      <c r="V69" s="128"/>
      <c r="W69" s="128"/>
      <c r="X69" s="128"/>
      <c r="Y69" s="134" t="s">
        <v>156</v>
      </c>
      <c r="Z69" s="134"/>
      <c r="AA69" s="134"/>
    </row>
    <row r="70" spans="5:27" ht="14.25">
      <c r="E70" s="18"/>
      <c r="F70" s="131"/>
      <c r="G70" s="131"/>
      <c r="H70" s="88"/>
      <c r="K70" s="115"/>
      <c r="L70" s="115"/>
      <c r="M70" s="7"/>
      <c r="O70" s="7"/>
      <c r="P70" s="103" t="s">
        <v>229</v>
      </c>
      <c r="Q70" s="104"/>
      <c r="R70" s="19"/>
      <c r="T70" s="128"/>
      <c r="U70" s="128"/>
      <c r="V70" s="128"/>
      <c r="W70" s="128"/>
      <c r="X70" s="128"/>
      <c r="Y70" s="134"/>
      <c r="Z70" s="134"/>
      <c r="AA70" s="134"/>
    </row>
    <row r="71" spans="2:18" ht="15" thickBot="1">
      <c r="B71" s="117" t="s">
        <v>153</v>
      </c>
      <c r="C71" s="128" t="s">
        <v>154</v>
      </c>
      <c r="D71" s="82"/>
      <c r="E71" s="93"/>
      <c r="F71" s="133"/>
      <c r="G71" s="133"/>
      <c r="H71" s="88"/>
      <c r="M71" s="7"/>
      <c r="N71" s="89"/>
      <c r="O71" s="85"/>
      <c r="P71" s="118"/>
      <c r="Q71" s="119"/>
      <c r="R71" s="18"/>
    </row>
    <row r="72" spans="2:18" ht="14.25">
      <c r="B72" s="117"/>
      <c r="C72" s="128"/>
      <c r="O72" s="90"/>
      <c r="P72" s="119"/>
      <c r="Q72" s="119"/>
      <c r="R72" s="18"/>
    </row>
    <row r="73" spans="15:27" ht="15" thickBot="1">
      <c r="O73" s="90"/>
      <c r="P73" s="105"/>
      <c r="Q73" s="105"/>
      <c r="R73" s="93"/>
      <c r="S73" s="82"/>
      <c r="T73" s="128" t="s">
        <v>155</v>
      </c>
      <c r="U73" s="128"/>
      <c r="V73" s="128"/>
      <c r="W73" s="128"/>
      <c r="X73" s="128"/>
      <c r="Y73" s="134" t="s">
        <v>150</v>
      </c>
      <c r="Z73" s="134"/>
      <c r="AA73" s="134"/>
    </row>
    <row r="74" spans="20:27" ht="14.25">
      <c r="T74" s="128"/>
      <c r="U74" s="128"/>
      <c r="V74" s="128"/>
      <c r="W74" s="128"/>
      <c r="X74" s="128"/>
      <c r="Y74" s="134"/>
      <c r="Z74" s="134"/>
      <c r="AA74" s="134"/>
    </row>
    <row r="77" spans="1:31" ht="9.75" customHeight="1">
      <c r="A77" s="246" t="s">
        <v>13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</row>
    <row r="78" spans="1:31" ht="9.75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</row>
    <row r="79" spans="1:31" ht="9.75" customHeight="1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</row>
    <row r="81" spans="2:8" ht="14.25">
      <c r="B81" s="117" t="s">
        <v>162</v>
      </c>
      <c r="C81" s="128" t="s">
        <v>163</v>
      </c>
      <c r="D81" s="5"/>
      <c r="E81" s="5"/>
      <c r="F81" s="5"/>
      <c r="G81" s="5"/>
      <c r="H81" s="5"/>
    </row>
    <row r="82" spans="2:8" ht="14.25">
      <c r="B82" s="117"/>
      <c r="C82" s="128"/>
      <c r="H82" s="6"/>
    </row>
    <row r="83" spans="7:29" ht="15" thickBot="1">
      <c r="G83" s="106" t="s">
        <v>253</v>
      </c>
      <c r="H83" s="132"/>
      <c r="Q83" s="82"/>
      <c r="R83" s="82"/>
      <c r="S83" s="82"/>
      <c r="T83" s="82"/>
      <c r="U83" s="82"/>
      <c r="V83" s="128" t="s">
        <v>274</v>
      </c>
      <c r="W83" s="128"/>
      <c r="X83" s="128"/>
      <c r="Y83" s="128"/>
      <c r="Z83" s="128"/>
      <c r="AA83" s="134" t="s">
        <v>168</v>
      </c>
      <c r="AB83" s="134"/>
      <c r="AC83" s="134"/>
    </row>
    <row r="84" spans="7:29" ht="15" thickBot="1">
      <c r="G84" s="107"/>
      <c r="H84" s="132"/>
      <c r="I84" s="89"/>
      <c r="J84" s="82"/>
      <c r="P84" s="90"/>
      <c r="R84" s="4"/>
      <c r="V84" s="128"/>
      <c r="W84" s="128"/>
      <c r="X84" s="128"/>
      <c r="Y84" s="128"/>
      <c r="Z84" s="128"/>
      <c r="AA84" s="134"/>
      <c r="AB84" s="134"/>
      <c r="AC84" s="134"/>
    </row>
    <row r="85" spans="2:18" ht="14.25">
      <c r="B85" s="117" t="s">
        <v>164</v>
      </c>
      <c r="C85" s="128" t="s">
        <v>165</v>
      </c>
      <c r="D85" s="5"/>
      <c r="E85" s="5"/>
      <c r="F85" s="5"/>
      <c r="G85" s="107"/>
      <c r="H85" s="131"/>
      <c r="I85" s="88"/>
      <c r="J85" s="7"/>
      <c r="P85" s="90"/>
      <c r="Q85" s="139" t="s">
        <v>258</v>
      </c>
      <c r="R85" s="117"/>
    </row>
    <row r="86" spans="2:18" ht="15" thickBot="1">
      <c r="B86" s="117"/>
      <c r="C86" s="128"/>
      <c r="E86" s="129" t="s">
        <v>227</v>
      </c>
      <c r="F86" s="130"/>
      <c r="G86" s="107"/>
      <c r="H86" s="131"/>
      <c r="I86" s="88"/>
      <c r="J86" s="7"/>
      <c r="O86" s="82"/>
      <c r="P86" s="92"/>
      <c r="Q86" s="119"/>
      <c r="R86" s="117"/>
    </row>
    <row r="87" spans="5:29" ht="15" thickBot="1">
      <c r="E87" s="131"/>
      <c r="F87" s="132"/>
      <c r="G87" s="89"/>
      <c r="H87" s="82"/>
      <c r="I87" s="88"/>
      <c r="J87" s="7"/>
      <c r="N87" s="90"/>
      <c r="P87" s="7"/>
      <c r="Q87" s="118"/>
      <c r="R87" s="117"/>
      <c r="S87" s="5"/>
      <c r="T87" s="5"/>
      <c r="U87" s="5"/>
      <c r="V87" s="128" t="s">
        <v>177</v>
      </c>
      <c r="W87" s="128"/>
      <c r="X87" s="128"/>
      <c r="Y87" s="128"/>
      <c r="Z87" s="128"/>
      <c r="AA87" s="134" t="s">
        <v>164</v>
      </c>
      <c r="AB87" s="134"/>
      <c r="AC87" s="134"/>
    </row>
    <row r="88" spans="5:29" ht="14.25">
      <c r="E88" s="131"/>
      <c r="F88" s="131"/>
      <c r="G88" s="88"/>
      <c r="J88" s="7"/>
      <c r="N88" s="90"/>
      <c r="P88" s="7"/>
      <c r="Q88" s="118"/>
      <c r="R88" s="117"/>
      <c r="S88" s="103" t="s">
        <v>234</v>
      </c>
      <c r="T88" s="104"/>
      <c r="V88" s="128"/>
      <c r="W88" s="128"/>
      <c r="X88" s="128"/>
      <c r="Y88" s="128"/>
      <c r="Z88" s="128"/>
      <c r="AA88" s="134"/>
      <c r="AB88" s="134"/>
      <c r="AC88" s="134"/>
    </row>
    <row r="89" spans="2:20" ht="15.75" thickBot="1">
      <c r="B89" s="117" t="s">
        <v>166</v>
      </c>
      <c r="C89" s="128" t="s">
        <v>167</v>
      </c>
      <c r="D89" s="82"/>
      <c r="E89" s="133"/>
      <c r="F89" s="133"/>
      <c r="G89" s="88"/>
      <c r="J89" s="7"/>
      <c r="N89" s="90"/>
      <c r="P89" s="7"/>
      <c r="Q89" s="89"/>
      <c r="R89" s="85"/>
      <c r="S89" s="118"/>
      <c r="T89" s="119"/>
    </row>
    <row r="90" spans="2:20" ht="15">
      <c r="B90" s="117"/>
      <c r="C90" s="128"/>
      <c r="J90" s="7"/>
      <c r="N90" s="90"/>
      <c r="R90" s="90"/>
      <c r="S90" s="119"/>
      <c r="T90" s="119"/>
    </row>
    <row r="91" spans="10:29" ht="15.75" thickBot="1">
      <c r="J91" s="7"/>
      <c r="N91" s="90"/>
      <c r="R91" s="90"/>
      <c r="S91" s="105"/>
      <c r="T91" s="105"/>
      <c r="U91" s="82"/>
      <c r="V91" s="128" t="s">
        <v>176</v>
      </c>
      <c r="W91" s="128"/>
      <c r="X91" s="128"/>
      <c r="Y91" s="128"/>
      <c r="Z91" s="128"/>
      <c r="AA91" s="134" t="s">
        <v>171</v>
      </c>
      <c r="AB91" s="134"/>
      <c r="AC91" s="134"/>
    </row>
    <row r="92" spans="9:29" ht="15">
      <c r="I92" s="106" t="s">
        <v>266</v>
      </c>
      <c r="J92" s="132"/>
      <c r="N92" s="90"/>
      <c r="O92" s="139" t="s">
        <v>272</v>
      </c>
      <c r="P92" s="117"/>
      <c r="V92" s="128"/>
      <c r="W92" s="128"/>
      <c r="X92" s="128"/>
      <c r="Y92" s="128"/>
      <c r="Z92" s="128"/>
      <c r="AA92" s="134"/>
      <c r="AB92" s="134"/>
      <c r="AC92" s="134"/>
    </row>
    <row r="93" spans="2:16" ht="15" thickBot="1">
      <c r="B93" s="117" t="s">
        <v>168</v>
      </c>
      <c r="C93" s="128" t="s">
        <v>161</v>
      </c>
      <c r="D93" s="82"/>
      <c r="E93" s="82"/>
      <c r="F93" s="82"/>
      <c r="I93" s="107"/>
      <c r="J93" s="132"/>
      <c r="K93" s="9"/>
      <c r="L93" s="5"/>
      <c r="M93" s="84"/>
      <c r="N93" s="92"/>
      <c r="O93" s="119"/>
      <c r="P93" s="117"/>
    </row>
    <row r="94" spans="2:16" ht="14.25">
      <c r="B94" s="117"/>
      <c r="C94" s="128"/>
      <c r="E94" s="135" t="s">
        <v>232</v>
      </c>
      <c r="F94" s="131"/>
      <c r="G94" s="88"/>
      <c r="I94" s="107"/>
      <c r="J94" s="131"/>
      <c r="K94" s="87"/>
      <c r="L94" s="241" t="s">
        <v>275</v>
      </c>
      <c r="M94" s="242"/>
      <c r="N94" s="7"/>
      <c r="O94" s="118"/>
      <c r="P94" s="117"/>
    </row>
    <row r="95" spans="5:29" ht="15" thickBot="1">
      <c r="E95" s="107"/>
      <c r="F95" s="131"/>
      <c r="G95" s="84"/>
      <c r="H95" s="82"/>
      <c r="I95" s="107"/>
      <c r="J95" s="131"/>
      <c r="K95" s="88"/>
      <c r="L95" s="115"/>
      <c r="M95" s="115"/>
      <c r="N95" s="7"/>
      <c r="O95" s="118"/>
      <c r="P95" s="117"/>
      <c r="S95" s="5"/>
      <c r="T95" s="5"/>
      <c r="U95" s="5"/>
      <c r="V95" s="128" t="s">
        <v>175</v>
      </c>
      <c r="W95" s="128"/>
      <c r="X95" s="128"/>
      <c r="Y95" s="128"/>
      <c r="Z95" s="128"/>
      <c r="AA95" s="134" t="s">
        <v>168</v>
      </c>
      <c r="AB95" s="134"/>
      <c r="AC95" s="134"/>
    </row>
    <row r="96" spans="5:29" ht="14.25">
      <c r="E96" s="107"/>
      <c r="F96" s="132"/>
      <c r="H96" s="7"/>
      <c r="J96" s="4"/>
      <c r="K96" s="88"/>
      <c r="L96" s="115"/>
      <c r="M96" s="115"/>
      <c r="N96" s="7"/>
      <c r="R96" s="7"/>
      <c r="S96" s="243" t="s">
        <v>233</v>
      </c>
      <c r="T96" s="104"/>
      <c r="V96" s="128"/>
      <c r="W96" s="128"/>
      <c r="X96" s="128"/>
      <c r="Y96" s="128"/>
      <c r="Z96" s="128"/>
      <c r="AA96" s="134"/>
      <c r="AB96" s="134"/>
      <c r="AC96" s="134"/>
    </row>
    <row r="97" spans="2:20" ht="15" thickBot="1">
      <c r="B97" s="117" t="s">
        <v>166</v>
      </c>
      <c r="C97" s="128" t="s">
        <v>169</v>
      </c>
      <c r="D97" s="5"/>
      <c r="E97" s="137"/>
      <c r="F97" s="138"/>
      <c r="H97" s="7"/>
      <c r="J97" s="4"/>
      <c r="K97" s="88"/>
      <c r="N97" s="7"/>
      <c r="Q97" s="82"/>
      <c r="R97" s="85"/>
      <c r="S97" s="119"/>
      <c r="T97" s="119"/>
    </row>
    <row r="98" spans="2:20" ht="14.25">
      <c r="B98" s="117"/>
      <c r="C98" s="128"/>
      <c r="G98" s="106" t="s">
        <v>256</v>
      </c>
      <c r="H98" s="132"/>
      <c r="J98" s="4"/>
      <c r="K98" s="88"/>
      <c r="N98" s="7"/>
      <c r="P98" s="7"/>
      <c r="R98" s="4"/>
      <c r="S98" s="244"/>
      <c r="T98" s="119"/>
    </row>
    <row r="99" spans="7:29" ht="15" thickBot="1">
      <c r="G99" s="107"/>
      <c r="H99" s="132"/>
      <c r="I99" s="89"/>
      <c r="J99" s="82"/>
      <c r="K99" s="88"/>
      <c r="N99" s="7"/>
      <c r="P99" s="7"/>
      <c r="Q99" s="116" t="s">
        <v>255</v>
      </c>
      <c r="R99" s="119"/>
      <c r="S99" s="245"/>
      <c r="T99" s="105"/>
      <c r="U99" s="82"/>
      <c r="V99" s="128" t="s">
        <v>174</v>
      </c>
      <c r="W99" s="128"/>
      <c r="X99" s="128"/>
      <c r="Y99" s="128"/>
      <c r="Z99" s="128"/>
      <c r="AA99" s="134" t="s">
        <v>162</v>
      </c>
      <c r="AB99" s="134"/>
      <c r="AC99" s="134"/>
    </row>
    <row r="100" spans="7:29" ht="15" thickBot="1">
      <c r="G100" s="107"/>
      <c r="H100" s="131"/>
      <c r="I100" s="88"/>
      <c r="N100" s="7"/>
      <c r="O100" s="89"/>
      <c r="P100" s="85"/>
      <c r="Q100" s="118"/>
      <c r="R100" s="119"/>
      <c r="S100" s="95"/>
      <c r="V100" s="128"/>
      <c r="W100" s="128"/>
      <c r="X100" s="128"/>
      <c r="Y100" s="128"/>
      <c r="Z100" s="128"/>
      <c r="AA100" s="134"/>
      <c r="AB100" s="134"/>
      <c r="AC100" s="134"/>
    </row>
    <row r="101" spans="2:19" ht="14.25">
      <c r="B101" s="117" t="s">
        <v>164</v>
      </c>
      <c r="C101" s="128" t="s">
        <v>170</v>
      </c>
      <c r="D101" s="5"/>
      <c r="E101" s="5"/>
      <c r="F101" s="5"/>
      <c r="G101" s="107"/>
      <c r="H101" s="131"/>
      <c r="I101" s="88"/>
      <c r="P101" s="90"/>
      <c r="Q101" s="119"/>
      <c r="R101" s="119"/>
      <c r="S101" s="4"/>
    </row>
    <row r="102" spans="2:19" ht="14.25">
      <c r="B102" s="117"/>
      <c r="C102" s="128"/>
      <c r="E102" s="129" t="s">
        <v>235</v>
      </c>
      <c r="F102" s="130"/>
      <c r="H102" s="4"/>
      <c r="I102" s="88"/>
      <c r="P102" s="90"/>
      <c r="Q102" s="119"/>
      <c r="R102" s="119"/>
      <c r="S102" s="4"/>
    </row>
    <row r="103" spans="5:29" ht="15" thickBot="1">
      <c r="E103" s="131"/>
      <c r="F103" s="132"/>
      <c r="G103" s="89"/>
      <c r="H103" s="82"/>
      <c r="I103" s="88"/>
      <c r="P103" s="90"/>
      <c r="Q103" s="82"/>
      <c r="R103" s="82"/>
      <c r="S103" s="82"/>
      <c r="T103" s="82"/>
      <c r="U103" s="82"/>
      <c r="V103" s="128" t="s">
        <v>173</v>
      </c>
      <c r="W103" s="128"/>
      <c r="X103" s="128"/>
      <c r="Y103" s="128"/>
      <c r="Z103" s="128"/>
      <c r="AA103" s="134" t="s">
        <v>166</v>
      </c>
      <c r="AB103" s="134"/>
      <c r="AC103" s="134"/>
    </row>
    <row r="104" spans="5:29" ht="14.25">
      <c r="E104" s="131"/>
      <c r="F104" s="131"/>
      <c r="G104" s="88"/>
      <c r="V104" s="128"/>
      <c r="W104" s="128"/>
      <c r="X104" s="128"/>
      <c r="Y104" s="128"/>
      <c r="Z104" s="128"/>
      <c r="AA104" s="134"/>
      <c r="AB104" s="134"/>
      <c r="AC104" s="134"/>
    </row>
    <row r="105" spans="2:7" ht="15" thickBot="1">
      <c r="B105" s="117" t="s">
        <v>171</v>
      </c>
      <c r="C105" s="128" t="s">
        <v>172</v>
      </c>
      <c r="D105" s="82"/>
      <c r="E105" s="133"/>
      <c r="F105" s="133"/>
      <c r="G105" s="88"/>
    </row>
    <row r="106" spans="2:3" ht="14.25">
      <c r="B106" s="117"/>
      <c r="C106" s="128"/>
    </row>
  </sheetData>
  <mergeCells count="158">
    <mergeCell ref="A2:AE4"/>
    <mergeCell ref="D6:H6"/>
    <mergeCell ref="I6:M6"/>
    <mergeCell ref="N6:R6"/>
    <mergeCell ref="S6:W6"/>
    <mergeCell ref="X6:Z6"/>
    <mergeCell ref="AA6:AB6"/>
    <mergeCell ref="B7:B9"/>
    <mergeCell ref="C7:C9"/>
    <mergeCell ref="D7:H9"/>
    <mergeCell ref="X7:X9"/>
    <mergeCell ref="Y7:Y9"/>
    <mergeCell ref="Z7:Z9"/>
    <mergeCell ref="AA7:AB9"/>
    <mergeCell ref="I8:I9"/>
    <mergeCell ref="M8:M9"/>
    <mergeCell ref="N8:N9"/>
    <mergeCell ref="R8:R9"/>
    <mergeCell ref="S8:S9"/>
    <mergeCell ref="W8:W9"/>
    <mergeCell ref="B10:B12"/>
    <mergeCell ref="C10:C12"/>
    <mergeCell ref="I10:M12"/>
    <mergeCell ref="X10:X12"/>
    <mergeCell ref="Y10:Y12"/>
    <mergeCell ref="Z10:Z12"/>
    <mergeCell ref="AA10:AB12"/>
    <mergeCell ref="D11:D12"/>
    <mergeCell ref="H11:H12"/>
    <mergeCell ref="N11:N12"/>
    <mergeCell ref="R11:R12"/>
    <mergeCell ref="S11:S12"/>
    <mergeCell ref="W11:W12"/>
    <mergeCell ref="B13:B15"/>
    <mergeCell ref="C13:C15"/>
    <mergeCell ref="N13:R15"/>
    <mergeCell ref="X13:X15"/>
    <mergeCell ref="Y13:Y15"/>
    <mergeCell ref="Z13:Z15"/>
    <mergeCell ref="AA13:AB15"/>
    <mergeCell ref="D14:D15"/>
    <mergeCell ref="H14:H15"/>
    <mergeCell ref="I14:I15"/>
    <mergeCell ref="M14:M15"/>
    <mergeCell ref="S14:S15"/>
    <mergeCell ref="W14:W15"/>
    <mergeCell ref="B16:B18"/>
    <mergeCell ref="C16:C18"/>
    <mergeCell ref="S16:W18"/>
    <mergeCell ref="X16:X18"/>
    <mergeCell ref="Y16:Y18"/>
    <mergeCell ref="Z16:Z18"/>
    <mergeCell ref="AA16:AB18"/>
    <mergeCell ref="D17:D18"/>
    <mergeCell ref="H17:H18"/>
    <mergeCell ref="I17:I18"/>
    <mergeCell ref="M17:M18"/>
    <mergeCell ref="N17:N18"/>
    <mergeCell ref="R17:R18"/>
    <mergeCell ref="A21:AE23"/>
    <mergeCell ref="B25:B26"/>
    <mergeCell ref="C25:C26"/>
    <mergeCell ref="C29:C30"/>
    <mergeCell ref="B29:B30"/>
    <mergeCell ref="H28:I31"/>
    <mergeCell ref="K30:L32"/>
    <mergeCell ref="P26:Q29"/>
    <mergeCell ref="F30:G33"/>
    <mergeCell ref="B33:B34"/>
    <mergeCell ref="C33:C34"/>
    <mergeCell ref="T25:X26"/>
    <mergeCell ref="Y25:AA26"/>
    <mergeCell ref="Y29:AA30"/>
    <mergeCell ref="T29:X30"/>
    <mergeCell ref="T33:X34"/>
    <mergeCell ref="Y33:AA34"/>
    <mergeCell ref="N28:O31"/>
    <mergeCell ref="A37:AE39"/>
    <mergeCell ref="B43:B44"/>
    <mergeCell ref="C43:C44"/>
    <mergeCell ref="C47:C48"/>
    <mergeCell ref="B47:B48"/>
    <mergeCell ref="H46:I49"/>
    <mergeCell ref="F48:G51"/>
    <mergeCell ref="B51:B52"/>
    <mergeCell ref="C51:C52"/>
    <mergeCell ref="T41:X42"/>
    <mergeCell ref="K48:L50"/>
    <mergeCell ref="Y53:AA54"/>
    <mergeCell ref="T53:X54"/>
    <mergeCell ref="Y41:AA42"/>
    <mergeCell ref="Y45:AA46"/>
    <mergeCell ref="T45:X46"/>
    <mergeCell ref="T49:X50"/>
    <mergeCell ref="Y49:AA50"/>
    <mergeCell ref="P42:Q45"/>
    <mergeCell ref="P50:Q53"/>
    <mergeCell ref="Y69:AA70"/>
    <mergeCell ref="N66:O69"/>
    <mergeCell ref="N46:O49"/>
    <mergeCell ref="K68:L70"/>
    <mergeCell ref="A57:AE59"/>
    <mergeCell ref="B63:B64"/>
    <mergeCell ref="C63:C64"/>
    <mergeCell ref="C67:C68"/>
    <mergeCell ref="B67:B68"/>
    <mergeCell ref="H66:I69"/>
    <mergeCell ref="Y73:AA74"/>
    <mergeCell ref="T73:X74"/>
    <mergeCell ref="P62:Q65"/>
    <mergeCell ref="B71:B72"/>
    <mergeCell ref="C71:C72"/>
    <mergeCell ref="T61:X62"/>
    <mergeCell ref="Y61:AA62"/>
    <mergeCell ref="Y65:AA66"/>
    <mergeCell ref="T65:X66"/>
    <mergeCell ref="T69:X70"/>
    <mergeCell ref="A77:AE79"/>
    <mergeCell ref="B81:B82"/>
    <mergeCell ref="C81:C82"/>
    <mergeCell ref="C85:C86"/>
    <mergeCell ref="B85:B86"/>
    <mergeCell ref="B89:B90"/>
    <mergeCell ref="C89:C90"/>
    <mergeCell ref="C93:C94"/>
    <mergeCell ref="B93:B94"/>
    <mergeCell ref="B97:B98"/>
    <mergeCell ref="C97:C98"/>
    <mergeCell ref="C101:C102"/>
    <mergeCell ref="B101:B102"/>
    <mergeCell ref="B105:B106"/>
    <mergeCell ref="C105:C106"/>
    <mergeCell ref="V83:Z84"/>
    <mergeCell ref="AA83:AC84"/>
    <mergeCell ref="AA87:AC88"/>
    <mergeCell ref="V87:Z88"/>
    <mergeCell ref="V91:Z92"/>
    <mergeCell ref="AA91:AC92"/>
    <mergeCell ref="AA95:AC96"/>
    <mergeCell ref="V95:Z96"/>
    <mergeCell ref="V99:Z100"/>
    <mergeCell ref="AA99:AC100"/>
    <mergeCell ref="AA103:AC104"/>
    <mergeCell ref="V103:Z104"/>
    <mergeCell ref="S96:T99"/>
    <mergeCell ref="Q99:R102"/>
    <mergeCell ref="S88:T91"/>
    <mergeCell ref="Q85:R88"/>
    <mergeCell ref="G98:H101"/>
    <mergeCell ref="E102:F105"/>
    <mergeCell ref="O92:P95"/>
    <mergeCell ref="F68:G71"/>
    <mergeCell ref="P70:Q73"/>
    <mergeCell ref="L94:M96"/>
    <mergeCell ref="I92:J95"/>
    <mergeCell ref="G83:H86"/>
    <mergeCell ref="E86:F89"/>
    <mergeCell ref="E94:F97"/>
  </mergeCells>
  <conditionalFormatting sqref="AA7:AB1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7:B18">
    <cfRule type="expression" priority="3" dxfId="2" stopIfTrue="1">
      <formula>AA7=1</formula>
    </cfRule>
    <cfRule type="expression" priority="4" dxfId="3" stopIfTrue="1">
      <formula>AA7=2</formula>
    </cfRule>
  </conditionalFormatting>
  <conditionalFormatting sqref="C7:C18">
    <cfRule type="expression" priority="5" dxfId="2" stopIfTrue="1">
      <formula>AA7=1</formula>
    </cfRule>
    <cfRule type="expression" priority="6" dxfId="3" stopIfTrue="1">
      <formula>AA7=2</formula>
    </cfRule>
  </conditionalFormatting>
  <printOptions/>
  <pageMargins left="0.75" right="0.75" top="1" bottom="1" header="0.512" footer="0.512"/>
  <pageSetup orientation="portrait" paperSize="9" scale="84" r:id="rId2"/>
  <rowBreaks count="1" manualBreakCount="1">
    <brk id="55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AJ73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4.5" style="0" customWidth="1"/>
    <col min="2" max="2" width="8.59765625" style="0" customWidth="1"/>
    <col min="3" max="3" width="10.59765625" style="0" customWidth="1"/>
    <col min="4" max="28" width="2.59765625" style="0" customWidth="1"/>
    <col min="29" max="36" width="3.59765625" style="0" customWidth="1"/>
  </cols>
  <sheetData>
    <row r="2" spans="1:31" ht="9.75" customHeight="1">
      <c r="A2" s="246" t="s">
        <v>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</row>
    <row r="3" spans="1:31" ht="9.7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</row>
    <row r="4" spans="1:31" ht="9.7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</row>
    <row r="6" spans="2:28" s="11" customFormat="1" ht="15" customHeight="1" thickBot="1">
      <c r="B6" s="12"/>
      <c r="C6" s="13"/>
      <c r="D6" s="120" t="s">
        <v>193</v>
      </c>
      <c r="E6" s="121"/>
      <c r="F6" s="121"/>
      <c r="G6" s="121"/>
      <c r="H6" s="122"/>
      <c r="I6" s="120" t="s">
        <v>194</v>
      </c>
      <c r="J6" s="121"/>
      <c r="K6" s="121"/>
      <c r="L6" s="121"/>
      <c r="M6" s="122"/>
      <c r="N6" s="144" t="s">
        <v>195</v>
      </c>
      <c r="O6" s="156"/>
      <c r="P6" s="156"/>
      <c r="Q6" s="156"/>
      <c r="R6" s="159"/>
      <c r="S6" s="144" t="s">
        <v>196</v>
      </c>
      <c r="T6" s="156"/>
      <c r="U6" s="156"/>
      <c r="V6" s="156"/>
      <c r="W6" s="159"/>
      <c r="X6" s="120" t="s">
        <v>30</v>
      </c>
      <c r="Y6" s="121"/>
      <c r="Z6" s="122"/>
      <c r="AA6" s="120" t="s">
        <v>31</v>
      </c>
      <c r="AB6" s="122"/>
    </row>
    <row r="7" spans="2:36" s="11" customFormat="1" ht="15" customHeight="1">
      <c r="B7" s="164" t="s">
        <v>187</v>
      </c>
      <c r="C7" s="212" t="s">
        <v>189</v>
      </c>
      <c r="D7" s="147"/>
      <c r="E7" s="148"/>
      <c r="F7" s="148"/>
      <c r="G7" s="148"/>
      <c r="H7" s="149"/>
      <c r="I7" s="15" t="str">
        <f>IF(I8="","",IF(I8&gt;M8,"○","×"))</f>
        <v>×</v>
      </c>
      <c r="J7" s="22">
        <v>10</v>
      </c>
      <c r="K7" s="23" t="s">
        <v>80</v>
      </c>
      <c r="L7" s="22">
        <v>21</v>
      </c>
      <c r="M7" s="22"/>
      <c r="N7" s="76" t="str">
        <f>IF(N8="","",IF(N8&gt;R8,"○","×"))</f>
        <v>○</v>
      </c>
      <c r="O7" s="55">
        <v>21</v>
      </c>
      <c r="P7" s="56" t="s">
        <v>80</v>
      </c>
      <c r="Q7" s="55">
        <v>10</v>
      </c>
      <c r="R7" s="57"/>
      <c r="S7" s="54" t="str">
        <f>IF(S8="","",IF(S8&gt;W8,"○","×"))</f>
        <v>○</v>
      </c>
      <c r="T7" s="55">
        <v>21</v>
      </c>
      <c r="U7" s="56" t="s">
        <v>80</v>
      </c>
      <c r="V7" s="55">
        <v>4</v>
      </c>
      <c r="W7" s="58"/>
      <c r="X7" s="156">
        <f>IF(I7="","",COUNTIF(I7:W7,"○"))</f>
        <v>2</v>
      </c>
      <c r="Y7" s="156" t="s">
        <v>32</v>
      </c>
      <c r="Z7" s="159">
        <f>IF(I7="","",COUNTIF(I7:W7,"×"))</f>
        <v>1</v>
      </c>
      <c r="AA7" s="144">
        <f>IF(AD8="","",RANK(AD8,AD7:AD12))</f>
        <v>2</v>
      </c>
      <c r="AB7" s="159"/>
      <c r="AD7" s="110"/>
      <c r="AE7" s="110">
        <f>IF(J7="","",IF(J7&gt;L7,1,0))</f>
        <v>0</v>
      </c>
      <c r="AF7" s="110">
        <f>IF(J7="","",IF(J7&lt;L7,1,0))</f>
        <v>1</v>
      </c>
      <c r="AG7" s="110">
        <f>IF(O7="","",IF(O7&gt;Q7,1,0))</f>
        <v>1</v>
      </c>
      <c r="AH7" s="110">
        <f>IF(O7="","",IF(O7&lt;Q7,1,0))</f>
        <v>0</v>
      </c>
      <c r="AI7" s="110">
        <f>IF(T7="","",IF(T7&gt;V7,1,0))</f>
        <v>1</v>
      </c>
      <c r="AJ7" s="110">
        <f>IF(T7="","",IF(T7&lt;V7,1,0))</f>
        <v>0</v>
      </c>
    </row>
    <row r="8" spans="2:36" s="11" customFormat="1" ht="15" customHeight="1">
      <c r="B8" s="142"/>
      <c r="C8" s="145"/>
      <c r="D8" s="150"/>
      <c r="E8" s="151"/>
      <c r="F8" s="151"/>
      <c r="G8" s="151"/>
      <c r="H8" s="152"/>
      <c r="I8" s="123">
        <f>IF(J7="","",SUM(AE7:AE9))</f>
        <v>0</v>
      </c>
      <c r="J8" s="25">
        <v>10</v>
      </c>
      <c r="K8" s="23" t="s">
        <v>80</v>
      </c>
      <c r="L8" s="25">
        <v>21</v>
      </c>
      <c r="M8" s="181">
        <f>IF(J7="","",SUM(AF7:AF9))</f>
        <v>2</v>
      </c>
      <c r="N8" s="260">
        <f>IF(O7="","",SUM(AG7:AG9))</f>
        <v>2</v>
      </c>
      <c r="O8" s="25">
        <v>21</v>
      </c>
      <c r="P8" s="23" t="s">
        <v>80</v>
      </c>
      <c r="Q8" s="25">
        <v>11</v>
      </c>
      <c r="R8" s="125">
        <f>IF(O7="","",SUM(AH7:AH9))</f>
        <v>0</v>
      </c>
      <c r="S8" s="123">
        <f>IF(T7="","",SUM(AI7:AI9))</f>
        <v>2</v>
      </c>
      <c r="T8" s="25">
        <v>21</v>
      </c>
      <c r="U8" s="23" t="s">
        <v>80</v>
      </c>
      <c r="V8" s="25">
        <v>6</v>
      </c>
      <c r="W8" s="188">
        <f>IF(T7="","",SUM(AJ7:AJ9))</f>
        <v>0</v>
      </c>
      <c r="X8" s="157"/>
      <c r="Y8" s="157"/>
      <c r="Z8" s="160"/>
      <c r="AA8" s="145"/>
      <c r="AB8" s="160"/>
      <c r="AD8" s="112">
        <f>IF(X7="","",X7*1000+(I8+N8+S8)*100+((I8+N8+S8)-(M8+R8+W8))*10+((SUM(J7:J9)+SUM(O7:O9)+SUM(T7:T9))-(SUM(L7:L9)+SUM(Q7:Q9)+SUM(V7:V9))))</f>
        <v>2451</v>
      </c>
      <c r="AE8" s="110">
        <f>IF(J8="","",IF(J8&gt;L8,1,0))</f>
        <v>0</v>
      </c>
      <c r="AF8" s="110">
        <f>IF(J8="","",IF(J8&lt;L8,1,0))</f>
        <v>1</v>
      </c>
      <c r="AG8" s="110">
        <f>IF(O8="","",IF(O8&gt;Q8,1,0))</f>
        <v>1</v>
      </c>
      <c r="AH8" s="110">
        <f>IF(O8="","",IF(O8&lt;Q8,1,0))</f>
        <v>0</v>
      </c>
      <c r="AI8" s="110">
        <f>IF(T8="","",IF(T8&gt;V8,1,0))</f>
        <v>1</v>
      </c>
      <c r="AJ8" s="110">
        <f>IF(T8="","",IF(T8&lt;V8,1,0))</f>
        <v>0</v>
      </c>
    </row>
    <row r="9" spans="2:36" s="11" customFormat="1" ht="15" customHeight="1">
      <c r="B9" s="143"/>
      <c r="C9" s="146"/>
      <c r="D9" s="153"/>
      <c r="E9" s="154"/>
      <c r="F9" s="154"/>
      <c r="G9" s="154"/>
      <c r="H9" s="155"/>
      <c r="I9" s="124"/>
      <c r="J9" s="27"/>
      <c r="K9" s="23" t="s">
        <v>80</v>
      </c>
      <c r="L9" s="27"/>
      <c r="M9" s="182"/>
      <c r="N9" s="262"/>
      <c r="O9" s="27"/>
      <c r="P9" s="28" t="s">
        <v>80</v>
      </c>
      <c r="Q9" s="27"/>
      <c r="R9" s="126"/>
      <c r="S9" s="124"/>
      <c r="T9" s="27"/>
      <c r="U9" s="23" t="s">
        <v>80</v>
      </c>
      <c r="V9" s="27"/>
      <c r="W9" s="189"/>
      <c r="X9" s="158"/>
      <c r="Y9" s="158"/>
      <c r="Z9" s="161"/>
      <c r="AA9" s="146"/>
      <c r="AB9" s="161"/>
      <c r="AD9" s="110"/>
      <c r="AE9" s="110">
        <f>IF(J9="","",IF(J9&gt;L9,1,0))</f>
      </c>
      <c r="AF9" s="110">
        <f>IF(J9="","",IF(J9&lt;L9,1,0))</f>
      </c>
      <c r="AG9" s="110">
        <f>IF(O9="","",IF(O9&gt;Q9,1,0))</f>
      </c>
      <c r="AH9" s="110">
        <f>IF(O9="","",IF(O9&lt;Q9,1,0))</f>
      </c>
      <c r="AI9" s="110">
        <f>IF(T9="","",IF(T9&gt;V9,1,0))</f>
      </c>
      <c r="AJ9" s="110">
        <f>IF(T9="","",IF(T9&lt;V9,1,0))</f>
      </c>
    </row>
    <row r="10" spans="2:36" s="11" customFormat="1" ht="15" customHeight="1">
      <c r="B10" s="141" t="s">
        <v>84</v>
      </c>
      <c r="C10" s="212" t="s">
        <v>190</v>
      </c>
      <c r="D10" s="15" t="str">
        <f>IF(D11="","",IF(D11&gt;H11,"○","×"))</f>
        <v>○</v>
      </c>
      <c r="E10" s="17">
        <f>IF(L7="","",L7)</f>
        <v>21</v>
      </c>
      <c r="F10" s="16" t="s">
        <v>34</v>
      </c>
      <c r="G10" s="17">
        <f>IF(J7="","",J7)</f>
        <v>10</v>
      </c>
      <c r="H10" s="24"/>
      <c r="I10" s="147"/>
      <c r="J10" s="148"/>
      <c r="K10" s="148"/>
      <c r="L10" s="148"/>
      <c r="M10" s="148"/>
      <c r="N10" s="77" t="str">
        <f>IF(N11="","",IF(N11&gt;R11,"○","×"))</f>
        <v>○</v>
      </c>
      <c r="O10" s="22">
        <v>21</v>
      </c>
      <c r="P10" s="23" t="s">
        <v>34</v>
      </c>
      <c r="Q10" s="22">
        <v>1</v>
      </c>
      <c r="R10" s="24"/>
      <c r="S10" s="15" t="str">
        <f>IF(S11="","",IF(S11&gt;W11,"○","×"))</f>
        <v>○</v>
      </c>
      <c r="T10" s="22">
        <v>21</v>
      </c>
      <c r="U10" s="29" t="s">
        <v>34</v>
      </c>
      <c r="V10" s="22">
        <v>4</v>
      </c>
      <c r="W10" s="78"/>
      <c r="X10" s="156">
        <f>IF(D10="","",COUNTIF(D10:W12,"○"))</f>
        <v>3</v>
      </c>
      <c r="Y10" s="156" t="s">
        <v>32</v>
      </c>
      <c r="Z10" s="159">
        <f>IF(D10="","",COUNTIF(D10:W12,"×"))</f>
        <v>0</v>
      </c>
      <c r="AA10" s="144">
        <f>IF(AD11="","",RANK(AD11,AD7:AD12))</f>
        <v>1</v>
      </c>
      <c r="AB10" s="159"/>
      <c r="AD10" s="110"/>
      <c r="AE10" s="110">
        <f>IF(O10="","",IF(O10&gt;Q10,1,0))</f>
        <v>1</v>
      </c>
      <c r="AF10" s="110">
        <f>IF(O10="","",IF(O10&lt;Q10,1,0))</f>
        <v>0</v>
      </c>
      <c r="AG10" s="110">
        <f>IF(T10="","",IF(T10&gt;V10,1,0))</f>
        <v>1</v>
      </c>
      <c r="AH10" s="110">
        <f>IF(T10="","",IF(T10&lt;V10,1,0))</f>
        <v>0</v>
      </c>
      <c r="AI10" s="110"/>
      <c r="AJ10" s="110"/>
    </row>
    <row r="11" spans="2:36" s="11" customFormat="1" ht="15" customHeight="1">
      <c r="B11" s="142"/>
      <c r="C11" s="145"/>
      <c r="D11" s="162">
        <f>M8</f>
        <v>2</v>
      </c>
      <c r="E11" s="30">
        <f>IF(L8="","",L8)</f>
        <v>21</v>
      </c>
      <c r="F11" s="23" t="s">
        <v>33</v>
      </c>
      <c r="G11" s="30">
        <f>IF(J8="","",J8)</f>
        <v>10</v>
      </c>
      <c r="H11" s="125">
        <f>I8</f>
        <v>0</v>
      </c>
      <c r="I11" s="150"/>
      <c r="J11" s="151"/>
      <c r="K11" s="151"/>
      <c r="L11" s="151"/>
      <c r="M11" s="151"/>
      <c r="N11" s="260">
        <f>IF(O10="","",SUM(AE10:AE12))</f>
        <v>2</v>
      </c>
      <c r="O11" s="25">
        <v>21</v>
      </c>
      <c r="P11" s="23" t="s">
        <v>33</v>
      </c>
      <c r="Q11" s="25">
        <v>1</v>
      </c>
      <c r="R11" s="125">
        <f>IF(O10="","",SUM(AF10:AF12))</f>
        <v>0</v>
      </c>
      <c r="S11" s="123">
        <f>IF(T10="","",SUM(AG10:AG12))</f>
        <v>2</v>
      </c>
      <c r="T11" s="25">
        <v>21</v>
      </c>
      <c r="U11" s="23" t="s">
        <v>33</v>
      </c>
      <c r="V11" s="25">
        <v>3</v>
      </c>
      <c r="W11" s="188">
        <f>IF(T10="","",SUM(AH10:AH12))</f>
        <v>0</v>
      </c>
      <c r="X11" s="157"/>
      <c r="Y11" s="157"/>
      <c r="Z11" s="160"/>
      <c r="AA11" s="145"/>
      <c r="AB11" s="160"/>
      <c r="AD11" s="112">
        <f>IF(X10="","",X10*1000+(D11+N11+S11)*100+((D11+N11+S11)-(H11+R11+W11))*10+((SUM(E10:E12)+SUM(O10:O12)+SUM(T10:T12))-(SUM(G10:G12)+SUM(Q10:Q12)+SUM(V10:V12))))</f>
        <v>3757</v>
      </c>
      <c r="AE11" s="110">
        <f>IF(O11="","",IF(O11&gt;Q11,1,0))</f>
        <v>1</v>
      </c>
      <c r="AF11" s="110">
        <f>IF(O11="","",IF(O11&lt;Q11,1,0))</f>
        <v>0</v>
      </c>
      <c r="AG11" s="110">
        <f>IF(T11="","",IF(T11&gt;V11,1,0))</f>
        <v>1</v>
      </c>
      <c r="AH11" s="110">
        <f>IF(T11="","",IF(T11&lt;V11,1,0))</f>
        <v>0</v>
      </c>
      <c r="AI11" s="110"/>
      <c r="AJ11" s="110"/>
    </row>
    <row r="12" spans="2:36" s="11" customFormat="1" ht="15" customHeight="1" thickBot="1">
      <c r="B12" s="143"/>
      <c r="C12" s="146"/>
      <c r="D12" s="162"/>
      <c r="E12" s="30">
        <f>IF(L9="","",L9)</f>
      </c>
      <c r="F12" s="23" t="s">
        <v>33</v>
      </c>
      <c r="G12" s="30">
        <f>IF(J9="","",J9)</f>
      </c>
      <c r="H12" s="125"/>
      <c r="I12" s="150"/>
      <c r="J12" s="151"/>
      <c r="K12" s="151"/>
      <c r="L12" s="151"/>
      <c r="M12" s="151"/>
      <c r="N12" s="261"/>
      <c r="O12" s="63"/>
      <c r="P12" s="62" t="s">
        <v>33</v>
      </c>
      <c r="Q12" s="63"/>
      <c r="R12" s="179"/>
      <c r="S12" s="180"/>
      <c r="T12" s="63"/>
      <c r="U12" s="62" t="s">
        <v>33</v>
      </c>
      <c r="V12" s="63"/>
      <c r="W12" s="259"/>
      <c r="X12" s="158"/>
      <c r="Y12" s="158"/>
      <c r="Z12" s="161"/>
      <c r="AA12" s="146"/>
      <c r="AB12" s="161"/>
      <c r="AD12" s="110"/>
      <c r="AE12" s="110">
        <f>IF(O12="","",IF(O12&gt;Q12,1,0))</f>
      </c>
      <c r="AF12" s="110">
        <f>IF(O12="","",IF(O12&lt;Q12,1,0))</f>
      </c>
      <c r="AG12" s="110">
        <f>IF(T12="","",IF(T12&gt;V12,1,0))</f>
      </c>
      <c r="AH12" s="110">
        <f>IF(T12="","",IF(T12&lt;V12,1,0))</f>
      </c>
      <c r="AI12" s="110"/>
      <c r="AJ12" s="110"/>
    </row>
    <row r="13" spans="2:36" s="11" customFormat="1" ht="15" customHeight="1">
      <c r="B13" s="164" t="s">
        <v>188</v>
      </c>
      <c r="C13" s="212" t="s">
        <v>191</v>
      </c>
      <c r="D13" s="76" t="str">
        <f>IF(D14="","",IF(D14&gt;H14,"○","×"))</f>
        <v>×</v>
      </c>
      <c r="E13" s="67">
        <f>IF(Q7="","",Q7)</f>
        <v>10</v>
      </c>
      <c r="F13" s="68" t="s">
        <v>33</v>
      </c>
      <c r="G13" s="67">
        <f>IF(O7="","",O7)</f>
        <v>21</v>
      </c>
      <c r="H13" s="57"/>
      <c r="I13" s="54" t="str">
        <f>IF(I14="","",IF(I14&gt;M14,"○","×"))</f>
        <v>×</v>
      </c>
      <c r="J13" s="55">
        <f>IF(Q10="","",Q10)</f>
        <v>1</v>
      </c>
      <c r="K13" s="56" t="s">
        <v>33</v>
      </c>
      <c r="L13" s="55">
        <f>IF(O10="","",O10)</f>
        <v>21</v>
      </c>
      <c r="M13" s="58"/>
      <c r="N13" s="151"/>
      <c r="O13" s="151"/>
      <c r="P13" s="151"/>
      <c r="Q13" s="151"/>
      <c r="R13" s="152"/>
      <c r="S13" s="46" t="str">
        <f>IF(S14="","",IF(S14&gt;W14,"○","×"))</f>
        <v>○</v>
      </c>
      <c r="T13" s="25">
        <v>21</v>
      </c>
      <c r="U13" s="23" t="s">
        <v>33</v>
      </c>
      <c r="V13" s="25">
        <v>13</v>
      </c>
      <c r="W13" s="26"/>
      <c r="X13" s="144">
        <f>IF(D13="","",COUNTIF(D13:W15,"○"))</f>
        <v>1</v>
      </c>
      <c r="Y13" s="156" t="s">
        <v>32</v>
      </c>
      <c r="Z13" s="159">
        <f>IF(D13="","",COUNTIF(D13:W15,"×"))</f>
        <v>2</v>
      </c>
      <c r="AA13" s="144">
        <f>IF(AD14="","",RANK(AD14,AD13:AD18))</f>
        <v>1</v>
      </c>
      <c r="AB13" s="159"/>
      <c r="AD13" s="110"/>
      <c r="AE13" s="110">
        <f>IF(T13="","",IF(T13&gt;V13,1,0))</f>
        <v>1</v>
      </c>
      <c r="AF13" s="110">
        <f>IF(T13="","",IF(T13&lt;V13,1,0))</f>
        <v>0</v>
      </c>
      <c r="AG13" s="110"/>
      <c r="AH13" s="110"/>
      <c r="AI13" s="110"/>
      <c r="AJ13" s="110"/>
    </row>
    <row r="14" spans="2:36" s="11" customFormat="1" ht="15" customHeight="1">
      <c r="B14" s="142"/>
      <c r="C14" s="145"/>
      <c r="D14" s="177">
        <f>R8</f>
        <v>0</v>
      </c>
      <c r="E14" s="30">
        <f>IF(Q8="","",Q8)</f>
        <v>11</v>
      </c>
      <c r="F14" s="23" t="s">
        <v>33</v>
      </c>
      <c r="G14" s="30">
        <f>IF(O8="","",O8)</f>
        <v>21</v>
      </c>
      <c r="H14" s="125">
        <f>N8</f>
        <v>2</v>
      </c>
      <c r="I14" s="123">
        <f>R11</f>
        <v>0</v>
      </c>
      <c r="J14" s="25">
        <f>IF(Q11="","",Q11)</f>
        <v>1</v>
      </c>
      <c r="K14" s="23" t="s">
        <v>33</v>
      </c>
      <c r="L14" s="25">
        <f>IF(O11="","",O11)</f>
        <v>21</v>
      </c>
      <c r="M14" s="188">
        <f>N11</f>
        <v>2</v>
      </c>
      <c r="N14" s="151"/>
      <c r="O14" s="151"/>
      <c r="P14" s="151"/>
      <c r="Q14" s="151"/>
      <c r="R14" s="152"/>
      <c r="S14" s="123">
        <f>IF(T13="","",SUM(AE13:AE15))</f>
        <v>2</v>
      </c>
      <c r="T14" s="25">
        <v>21</v>
      </c>
      <c r="U14" s="23" t="s">
        <v>33</v>
      </c>
      <c r="V14" s="25">
        <v>10</v>
      </c>
      <c r="W14" s="125">
        <f>IF(T13="","",SUM(AF13:AF15))</f>
        <v>0</v>
      </c>
      <c r="X14" s="145"/>
      <c r="Y14" s="157"/>
      <c r="Z14" s="160"/>
      <c r="AA14" s="145"/>
      <c r="AB14" s="160"/>
      <c r="AD14" s="112">
        <f>IF(X13="","",X13*1000+(D14+I14+S14)*100+((D14+I14+S14)-(H14+M14+W14))*10+((SUM(E13:E15)+SUM(J13:J15)+SUM(T13:T15))-(SUM(G13:G15)+SUM(L13:L15)+SUM(V13:V15))))</f>
        <v>1138</v>
      </c>
      <c r="AE14" s="110">
        <f>IF(T14="","",IF(T14&gt;V14,1,0))</f>
        <v>1</v>
      </c>
      <c r="AF14" s="110">
        <f>IF(T14="","",IF(T14&lt;V14,1,0))</f>
        <v>0</v>
      </c>
      <c r="AG14" s="110"/>
      <c r="AH14" s="110"/>
      <c r="AI14" s="110"/>
      <c r="AJ14" s="110"/>
    </row>
    <row r="15" spans="2:36" s="11" customFormat="1" ht="15" customHeight="1">
      <c r="B15" s="143"/>
      <c r="C15" s="146"/>
      <c r="D15" s="190"/>
      <c r="E15" s="31">
        <f>IF(Q9="","",Q9)</f>
      </c>
      <c r="F15" s="28" t="s">
        <v>33</v>
      </c>
      <c r="G15" s="31">
        <f>IF(O9="","",O9)</f>
      </c>
      <c r="H15" s="126"/>
      <c r="I15" s="124"/>
      <c r="J15" s="27">
        <f>IF(Q12="","",Q12)</f>
      </c>
      <c r="K15" s="28" t="s">
        <v>33</v>
      </c>
      <c r="L15" s="27">
        <f>IF(O12="","",O12)</f>
      </c>
      <c r="M15" s="189"/>
      <c r="N15" s="154"/>
      <c r="O15" s="154"/>
      <c r="P15" s="154"/>
      <c r="Q15" s="154"/>
      <c r="R15" s="155"/>
      <c r="S15" s="124"/>
      <c r="T15" s="27"/>
      <c r="U15" s="23" t="s">
        <v>33</v>
      </c>
      <c r="V15" s="27"/>
      <c r="W15" s="126"/>
      <c r="X15" s="146"/>
      <c r="Y15" s="158"/>
      <c r="Z15" s="161"/>
      <c r="AA15" s="146"/>
      <c r="AB15" s="161"/>
      <c r="AD15" s="110"/>
      <c r="AE15" s="110">
        <f>IF(T15="","",IF(T15&gt;V15,1,0))</f>
      </c>
      <c r="AF15" s="110">
        <f>IF(T15="","",IF(T15&lt;V15,1,0))</f>
      </c>
      <c r="AG15" s="110"/>
      <c r="AH15" s="110"/>
      <c r="AI15" s="110"/>
      <c r="AJ15" s="110"/>
    </row>
    <row r="16" spans="2:36" s="11" customFormat="1" ht="15" customHeight="1">
      <c r="B16" s="141" t="s">
        <v>118</v>
      </c>
      <c r="C16" s="212" t="s">
        <v>192</v>
      </c>
      <c r="D16" s="77" t="str">
        <f>IF(D17="","",IF(D17&gt;H17,"○","×"))</f>
        <v>×</v>
      </c>
      <c r="E16" s="17">
        <f>IF(V7="","",V7)</f>
        <v>4</v>
      </c>
      <c r="F16" s="16" t="s">
        <v>33</v>
      </c>
      <c r="G16" s="17">
        <f>IF(T7="","",T7)</f>
        <v>21</v>
      </c>
      <c r="H16" s="24"/>
      <c r="I16" s="15" t="str">
        <f>IF(I17="","",IF(I17&gt;M17,"○","×"))</f>
        <v>×</v>
      </c>
      <c r="J16" s="22">
        <f>IF(V10="","",V10)</f>
        <v>4</v>
      </c>
      <c r="K16" s="23" t="s">
        <v>33</v>
      </c>
      <c r="L16" s="22">
        <f>IF(T10="","",T10)</f>
        <v>21</v>
      </c>
      <c r="M16" s="78"/>
      <c r="N16" s="52" t="str">
        <f>IF(N17="","",IF(N17&gt;R17,"○","×"))</f>
        <v>×</v>
      </c>
      <c r="O16" s="22">
        <f>IF(V13="","",V13)</f>
        <v>13</v>
      </c>
      <c r="P16" s="23" t="s">
        <v>33</v>
      </c>
      <c r="Q16" s="22">
        <f>IF(T13="","",T13)</f>
        <v>21</v>
      </c>
      <c r="R16" s="24"/>
      <c r="S16" s="147"/>
      <c r="T16" s="148"/>
      <c r="U16" s="148"/>
      <c r="V16" s="148"/>
      <c r="W16" s="149"/>
      <c r="X16" s="144">
        <f>IF(D16="","",COUNTIF(D16:R16,"○"))</f>
        <v>0</v>
      </c>
      <c r="Y16" s="156" t="s">
        <v>32</v>
      </c>
      <c r="Z16" s="159">
        <f>IF(D16="","",COUNTIF(D16:R16,"×"))</f>
        <v>3</v>
      </c>
      <c r="AA16" s="144">
        <f>IF(AD17="","",RANK(AD17,AD13:AD18))</f>
        <v>2</v>
      </c>
      <c r="AB16" s="159"/>
      <c r="AD16" s="110"/>
      <c r="AE16" s="110"/>
      <c r="AF16" s="110"/>
      <c r="AG16" s="110"/>
      <c r="AH16" s="110"/>
      <c r="AI16" s="110"/>
      <c r="AJ16" s="110"/>
    </row>
    <row r="17" spans="2:36" s="11" customFormat="1" ht="15" customHeight="1">
      <c r="B17" s="142"/>
      <c r="C17" s="145"/>
      <c r="D17" s="177">
        <f>W8</f>
        <v>0</v>
      </c>
      <c r="E17" s="30">
        <f>IF(V8="","",V8)</f>
        <v>6</v>
      </c>
      <c r="F17" s="23" t="s">
        <v>33</v>
      </c>
      <c r="G17" s="30">
        <f>IF(T8="","",T8)</f>
        <v>21</v>
      </c>
      <c r="H17" s="125">
        <f>S8</f>
        <v>2</v>
      </c>
      <c r="I17" s="123">
        <f>W11</f>
        <v>0</v>
      </c>
      <c r="J17" s="25">
        <f>IF(V11="","",V11)</f>
        <v>3</v>
      </c>
      <c r="K17" s="23" t="s">
        <v>33</v>
      </c>
      <c r="L17" s="25">
        <f>IF(T11="","",T11)</f>
        <v>21</v>
      </c>
      <c r="M17" s="188">
        <f>S11</f>
        <v>2</v>
      </c>
      <c r="N17" s="181">
        <f>W14</f>
        <v>0</v>
      </c>
      <c r="O17" s="25">
        <f>IF(V14="","",V14)</f>
        <v>10</v>
      </c>
      <c r="P17" s="23" t="s">
        <v>33</v>
      </c>
      <c r="Q17" s="25">
        <f>IF(T14="","",T14)</f>
        <v>21</v>
      </c>
      <c r="R17" s="125">
        <f>S14</f>
        <v>2</v>
      </c>
      <c r="S17" s="150"/>
      <c r="T17" s="151"/>
      <c r="U17" s="151"/>
      <c r="V17" s="151"/>
      <c r="W17" s="152"/>
      <c r="X17" s="145"/>
      <c r="Y17" s="157"/>
      <c r="Z17" s="160"/>
      <c r="AA17" s="145"/>
      <c r="AB17" s="160"/>
      <c r="AD17" s="112">
        <f>IF(X16="","",X16*1000+(D17+I17+N17)*100+((D17+I17+N17)-(H17+M17+R17))*10+((SUM(E16:E18)+SUM(J16:J18)+SUM(O16:O18))-(SUM(G16:G18)+SUM(L16:L18)+SUM(Q16:Q18))))</f>
        <v>-146</v>
      </c>
      <c r="AE17" s="110"/>
      <c r="AF17" s="110"/>
      <c r="AG17" s="110"/>
      <c r="AH17" s="110"/>
      <c r="AI17" s="110"/>
      <c r="AJ17" s="110"/>
    </row>
    <row r="18" spans="2:28" s="11" customFormat="1" ht="15" customHeight="1" thickBot="1">
      <c r="B18" s="143"/>
      <c r="C18" s="146"/>
      <c r="D18" s="178"/>
      <c r="E18" s="61">
        <f>IF(V9="","",V9)</f>
      </c>
      <c r="F18" s="62" t="s">
        <v>33</v>
      </c>
      <c r="G18" s="61">
        <f>IF(T9="","",T9)</f>
      </c>
      <c r="H18" s="179"/>
      <c r="I18" s="180"/>
      <c r="J18" s="63">
        <f>IF(V12="","",V12)</f>
      </c>
      <c r="K18" s="62" t="s">
        <v>33</v>
      </c>
      <c r="L18" s="63">
        <f>IF(T12="","",T12)</f>
      </c>
      <c r="M18" s="259"/>
      <c r="N18" s="182"/>
      <c r="O18" s="27">
        <f>IF(V15="","",V15)</f>
      </c>
      <c r="P18" s="28" t="s">
        <v>33</v>
      </c>
      <c r="Q18" s="27">
        <f>IF(T15="","",T15)</f>
      </c>
      <c r="R18" s="126"/>
      <c r="S18" s="153"/>
      <c r="T18" s="154"/>
      <c r="U18" s="154"/>
      <c r="V18" s="154"/>
      <c r="W18" s="155"/>
      <c r="X18" s="146"/>
      <c r="Y18" s="158"/>
      <c r="Z18" s="161"/>
      <c r="AA18" s="146"/>
      <c r="AB18" s="161"/>
    </row>
    <row r="19" ht="14.25">
      <c r="F19" s="4"/>
    </row>
    <row r="21" spans="1:31" ht="9.75" customHeight="1">
      <c r="A21" s="246" t="s">
        <v>14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</row>
    <row r="22" spans="1:31" ht="9.7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</row>
    <row r="23" spans="1:31" ht="9.7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</row>
    <row r="25" spans="2:28" s="11" customFormat="1" ht="15" customHeight="1">
      <c r="B25" s="12"/>
      <c r="C25" s="13"/>
      <c r="D25" s="120" t="s">
        <v>204</v>
      </c>
      <c r="E25" s="121"/>
      <c r="F25" s="121"/>
      <c r="G25" s="121"/>
      <c r="H25" s="122"/>
      <c r="I25" s="120" t="s">
        <v>205</v>
      </c>
      <c r="J25" s="121"/>
      <c r="K25" s="121"/>
      <c r="L25" s="121"/>
      <c r="M25" s="122"/>
      <c r="N25" s="120" t="s">
        <v>206</v>
      </c>
      <c r="O25" s="121"/>
      <c r="P25" s="121"/>
      <c r="Q25" s="121"/>
      <c r="R25" s="122"/>
      <c r="S25" s="120" t="s">
        <v>207</v>
      </c>
      <c r="T25" s="121"/>
      <c r="U25" s="121"/>
      <c r="V25" s="121"/>
      <c r="W25" s="122"/>
      <c r="X25" s="120" t="s">
        <v>30</v>
      </c>
      <c r="Y25" s="121"/>
      <c r="Z25" s="122"/>
      <c r="AA25" s="120" t="s">
        <v>31</v>
      </c>
      <c r="AB25" s="122"/>
    </row>
    <row r="26" spans="2:36" s="11" customFormat="1" ht="15" customHeight="1">
      <c r="B26" s="164" t="s">
        <v>197</v>
      </c>
      <c r="C26" s="212" t="s">
        <v>200</v>
      </c>
      <c r="D26" s="147"/>
      <c r="E26" s="148"/>
      <c r="F26" s="148"/>
      <c r="G26" s="148"/>
      <c r="H26" s="149"/>
      <c r="I26" s="15" t="str">
        <f>IF(I27="","",IF(I27&gt;M27,"○","×"))</f>
        <v>○</v>
      </c>
      <c r="J26" s="22">
        <v>21</v>
      </c>
      <c r="K26" s="23" t="s">
        <v>80</v>
      </c>
      <c r="L26" s="22">
        <v>10</v>
      </c>
      <c r="M26" s="24"/>
      <c r="N26" s="15" t="str">
        <f>IF(N27="","",IF(N27&gt;R27,"○","×"))</f>
        <v>○</v>
      </c>
      <c r="O26" s="22">
        <v>21</v>
      </c>
      <c r="P26" s="23" t="s">
        <v>80</v>
      </c>
      <c r="Q26" s="22">
        <v>10</v>
      </c>
      <c r="R26" s="24"/>
      <c r="S26" s="15" t="str">
        <f>IF(S27="","",IF(S27&gt;W27,"○","×"))</f>
        <v>○</v>
      </c>
      <c r="T26" s="22">
        <v>21</v>
      </c>
      <c r="U26" s="23" t="s">
        <v>80</v>
      </c>
      <c r="V26" s="22">
        <v>4</v>
      </c>
      <c r="W26" s="24"/>
      <c r="X26" s="144">
        <f>IF(I26="","",COUNTIF(I26:W26,"○"))</f>
        <v>3</v>
      </c>
      <c r="Y26" s="156" t="s">
        <v>32</v>
      </c>
      <c r="Z26" s="159">
        <f>IF(I26="","",COUNTIF(I26:W26,"×"))</f>
        <v>0</v>
      </c>
      <c r="AA26" s="144">
        <f>IF(AD27="","",RANK(AD27,AD26:AD37))</f>
        <v>1</v>
      </c>
      <c r="AB26" s="159"/>
      <c r="AD26" s="110"/>
      <c r="AE26" s="110">
        <f>IF(J26="","",IF(J26&gt;L26,1,0))</f>
        <v>1</v>
      </c>
      <c r="AF26" s="110">
        <f>IF(J26="","",IF(J26&lt;L26,1,0))</f>
        <v>0</v>
      </c>
      <c r="AG26" s="110">
        <f>IF(O26="","",IF(O26&gt;Q26,1,0))</f>
        <v>1</v>
      </c>
      <c r="AH26" s="110">
        <f>IF(O26="","",IF(O26&lt;Q26,1,0))</f>
        <v>0</v>
      </c>
      <c r="AI26" s="110">
        <f>IF(T26="","",IF(T26&gt;V26,1,0))</f>
        <v>1</v>
      </c>
      <c r="AJ26" s="110">
        <f>IF(T26="","",IF(T26&lt;V26,1,0))</f>
        <v>0</v>
      </c>
    </row>
    <row r="27" spans="2:36" s="11" customFormat="1" ht="15" customHeight="1">
      <c r="B27" s="142"/>
      <c r="C27" s="145"/>
      <c r="D27" s="150"/>
      <c r="E27" s="151"/>
      <c r="F27" s="151"/>
      <c r="G27" s="151"/>
      <c r="H27" s="152"/>
      <c r="I27" s="123">
        <f>IF(J26="","",SUM(AE26:AE28))</f>
        <v>2</v>
      </c>
      <c r="J27" s="25">
        <v>21</v>
      </c>
      <c r="K27" s="23" t="s">
        <v>80</v>
      </c>
      <c r="L27" s="25">
        <v>9</v>
      </c>
      <c r="M27" s="125">
        <f>IF(J26="","",SUM(AF26:AF28))</f>
        <v>0</v>
      </c>
      <c r="N27" s="123">
        <f>IF(O26="","",SUM(AG26:AG28))</f>
        <v>2</v>
      </c>
      <c r="O27" s="25">
        <v>21</v>
      </c>
      <c r="P27" s="23" t="s">
        <v>80</v>
      </c>
      <c r="Q27" s="25">
        <v>6</v>
      </c>
      <c r="R27" s="125">
        <f>IF(O26="","",SUM(AH26:AH28))</f>
        <v>0</v>
      </c>
      <c r="S27" s="123">
        <f>IF(T26="","",SUM(AI26:AI28))</f>
        <v>2</v>
      </c>
      <c r="T27" s="25">
        <v>21</v>
      </c>
      <c r="U27" s="23" t="s">
        <v>80</v>
      </c>
      <c r="V27" s="25">
        <v>4</v>
      </c>
      <c r="W27" s="125">
        <f>IF(T26="","",SUM(AJ26:AJ28))</f>
        <v>0</v>
      </c>
      <c r="X27" s="145"/>
      <c r="Y27" s="157"/>
      <c r="Z27" s="160"/>
      <c r="AA27" s="145"/>
      <c r="AB27" s="160"/>
      <c r="AD27" s="112">
        <f>IF(X26="","",X26*1000+(I27+N27+S27)*100+((I27+N27+S27)-(M27+R27+W27))*10+((SUM(J26:J28)+SUM(O26:O28)+SUM(T26:T28))-(SUM(L26:L28)+SUM(Q26:Q28)+SUM(V26:V28))))</f>
        <v>3743</v>
      </c>
      <c r="AE27" s="110">
        <f>IF(J27="","",IF(J27&gt;L27,1,0))</f>
        <v>1</v>
      </c>
      <c r="AF27" s="110">
        <f>IF(J27="","",IF(J27&lt;L27,1,0))</f>
        <v>0</v>
      </c>
      <c r="AG27" s="110">
        <f>IF(O27="","",IF(O27&gt;Q27,1,0))</f>
        <v>1</v>
      </c>
      <c r="AH27" s="110">
        <f>IF(O27="","",IF(O27&lt;Q27,1,0))</f>
        <v>0</v>
      </c>
      <c r="AI27" s="110">
        <f>IF(T27="","",IF(T27&gt;V27,1,0))</f>
        <v>1</v>
      </c>
      <c r="AJ27" s="110">
        <f>IF(T27="","",IF(T27&lt;V27,1,0))</f>
        <v>0</v>
      </c>
    </row>
    <row r="28" spans="2:36" s="11" customFormat="1" ht="15" customHeight="1">
      <c r="B28" s="143"/>
      <c r="C28" s="146"/>
      <c r="D28" s="153"/>
      <c r="E28" s="154"/>
      <c r="F28" s="154"/>
      <c r="G28" s="154"/>
      <c r="H28" s="155"/>
      <c r="I28" s="124"/>
      <c r="J28" s="27"/>
      <c r="K28" s="23" t="s">
        <v>80</v>
      </c>
      <c r="L28" s="27"/>
      <c r="M28" s="126"/>
      <c r="N28" s="124"/>
      <c r="O28" s="27"/>
      <c r="P28" s="28" t="s">
        <v>80</v>
      </c>
      <c r="Q28" s="27"/>
      <c r="R28" s="126"/>
      <c r="S28" s="124"/>
      <c r="T28" s="27"/>
      <c r="U28" s="23" t="s">
        <v>80</v>
      </c>
      <c r="V28" s="27"/>
      <c r="W28" s="126"/>
      <c r="X28" s="146"/>
      <c r="Y28" s="158"/>
      <c r="Z28" s="161"/>
      <c r="AA28" s="146"/>
      <c r="AB28" s="161"/>
      <c r="AD28" s="110"/>
      <c r="AE28" s="110">
        <f>IF(J28="","",IF(J28&gt;L28,1,0))</f>
      </c>
      <c r="AF28" s="110">
        <f>IF(J28="","",IF(J28&lt;L28,1,0))</f>
      </c>
      <c r="AG28" s="110">
        <f>IF(O28="","",IF(O28&gt;Q28,1,0))</f>
      </c>
      <c r="AH28" s="110">
        <f>IF(O28="","",IF(O28&lt;Q28,1,0))</f>
      </c>
      <c r="AI28" s="110">
        <f>IF(T28="","",IF(T28&gt;V28,1,0))</f>
      </c>
      <c r="AJ28" s="110">
        <f>IF(T28="","",IF(T28&lt;V28,1,0))</f>
      </c>
    </row>
    <row r="29" spans="2:36" s="11" customFormat="1" ht="15" customHeight="1">
      <c r="B29" s="141" t="s">
        <v>198</v>
      </c>
      <c r="C29" s="212" t="s">
        <v>201</v>
      </c>
      <c r="D29" s="15" t="str">
        <f>IF(D30="","",IF(D30&gt;H30,"○","×"))</f>
        <v>×</v>
      </c>
      <c r="E29" s="17">
        <f>IF(L26="","",L26)</f>
        <v>10</v>
      </c>
      <c r="F29" s="16" t="s">
        <v>33</v>
      </c>
      <c r="G29" s="17">
        <f>IF(J26="","",J26)</f>
        <v>21</v>
      </c>
      <c r="H29" s="24"/>
      <c r="I29" s="147"/>
      <c r="J29" s="148"/>
      <c r="K29" s="148"/>
      <c r="L29" s="148"/>
      <c r="M29" s="149"/>
      <c r="N29" s="15" t="str">
        <f>IF(N30="","",IF(N30&gt;R30,"○","×"))</f>
        <v>○</v>
      </c>
      <c r="O29" s="22">
        <v>21</v>
      </c>
      <c r="P29" s="23" t="s">
        <v>33</v>
      </c>
      <c r="Q29" s="22">
        <v>7</v>
      </c>
      <c r="R29" s="24"/>
      <c r="S29" s="15" t="str">
        <f>IF(S30="","",IF(S30&gt;W30,"○","×"))</f>
        <v>○</v>
      </c>
      <c r="T29" s="22">
        <v>21</v>
      </c>
      <c r="U29" s="29" t="s">
        <v>33</v>
      </c>
      <c r="V29" s="22">
        <v>21</v>
      </c>
      <c r="W29" s="24"/>
      <c r="X29" s="144">
        <f>IF(D29="","",COUNTIF(D29:W31,"○"))</f>
        <v>2</v>
      </c>
      <c r="Y29" s="156" t="s">
        <v>32</v>
      </c>
      <c r="Z29" s="159">
        <f>IF(D29="","",COUNTIF(D29:W31,"×"))</f>
        <v>1</v>
      </c>
      <c r="AA29" s="144">
        <f>IF(AD30="","",RANK(AD30,AD26:AD37))</f>
        <v>2</v>
      </c>
      <c r="AB29" s="159"/>
      <c r="AD29" s="110"/>
      <c r="AE29" s="110">
        <f>IF(O29="","",IF(O29&gt;Q29,1,0))</f>
        <v>1</v>
      </c>
      <c r="AF29" s="110">
        <f>IF(O29="","",IF(O29&lt;Q29,1,0))</f>
        <v>0</v>
      </c>
      <c r="AG29" s="110">
        <f>IF(T29="","",IF(T29&gt;V29,1,0))</f>
        <v>0</v>
      </c>
      <c r="AH29" s="110">
        <f>IF(T29="","",IF(T29&lt;V29,1,0))</f>
        <v>0</v>
      </c>
      <c r="AI29" s="110"/>
      <c r="AJ29" s="110"/>
    </row>
    <row r="30" spans="2:36" s="11" customFormat="1" ht="15" customHeight="1">
      <c r="B30" s="142"/>
      <c r="C30" s="145"/>
      <c r="D30" s="162">
        <f>M27</f>
        <v>0</v>
      </c>
      <c r="E30" s="30">
        <f>IF(L27="","",L27)</f>
        <v>9</v>
      </c>
      <c r="F30" s="23" t="s">
        <v>33</v>
      </c>
      <c r="G30" s="30">
        <f>IF(J27="","",J27)</f>
        <v>21</v>
      </c>
      <c r="H30" s="125">
        <f>I27</f>
        <v>2</v>
      </c>
      <c r="I30" s="150"/>
      <c r="J30" s="151"/>
      <c r="K30" s="151"/>
      <c r="L30" s="151"/>
      <c r="M30" s="152"/>
      <c r="N30" s="123">
        <f>IF(O29="","",SUM(AE29:AE31))</f>
        <v>2</v>
      </c>
      <c r="O30" s="25">
        <v>21</v>
      </c>
      <c r="P30" s="23" t="s">
        <v>33</v>
      </c>
      <c r="Q30" s="25">
        <v>11</v>
      </c>
      <c r="R30" s="125">
        <f>IF(O29="","",SUM(AF29:AF31))</f>
        <v>0</v>
      </c>
      <c r="S30" s="123">
        <f>IF(T29="","",SUM(AG29:AG31))</f>
        <v>1</v>
      </c>
      <c r="T30" s="25">
        <v>21</v>
      </c>
      <c r="U30" s="23" t="s">
        <v>33</v>
      </c>
      <c r="V30" s="25">
        <v>13</v>
      </c>
      <c r="W30" s="125">
        <f>IF(T29="","",SUM(AH29:AH31))</f>
        <v>0</v>
      </c>
      <c r="X30" s="145"/>
      <c r="Y30" s="157"/>
      <c r="Z30" s="160"/>
      <c r="AA30" s="145"/>
      <c r="AB30" s="160"/>
      <c r="AD30" s="112">
        <f>IF(X29="","",X29*1000+(D30+N30+S30)*100+((D30+N30+S30)-(H30+R30+W30))*10+((SUM(E29:E31)+SUM(O29:O31)+SUM(T29:T31))-(SUM(G29:G31)+SUM(Q29:Q31)+SUM(V29:V31))))</f>
        <v>2319</v>
      </c>
      <c r="AE30" s="110">
        <f>IF(O30="","",IF(O30&gt;Q30,1,0))</f>
        <v>1</v>
      </c>
      <c r="AF30" s="110">
        <f>IF(O30="","",IF(O30&lt;Q30,1,0))</f>
        <v>0</v>
      </c>
      <c r="AG30" s="110">
        <f>IF(T30="","",IF(T30&gt;V30,1,0))</f>
        <v>1</v>
      </c>
      <c r="AH30" s="110">
        <f>IF(T30="","",IF(T30&lt;V30,1,0))</f>
        <v>0</v>
      </c>
      <c r="AI30" s="110"/>
      <c r="AJ30" s="110"/>
    </row>
    <row r="31" spans="2:36" s="11" customFormat="1" ht="15" customHeight="1">
      <c r="B31" s="143"/>
      <c r="C31" s="146"/>
      <c r="D31" s="163"/>
      <c r="E31" s="31">
        <f>IF(L28="","",L28)</f>
      </c>
      <c r="F31" s="28" t="s">
        <v>33</v>
      </c>
      <c r="G31" s="31">
        <f>IF(J28="","",J28)</f>
      </c>
      <c r="H31" s="126"/>
      <c r="I31" s="153"/>
      <c r="J31" s="154"/>
      <c r="K31" s="154"/>
      <c r="L31" s="154"/>
      <c r="M31" s="155"/>
      <c r="N31" s="124"/>
      <c r="O31" s="27"/>
      <c r="P31" s="23" t="s">
        <v>33</v>
      </c>
      <c r="Q31" s="27"/>
      <c r="R31" s="126"/>
      <c r="S31" s="124"/>
      <c r="T31" s="27"/>
      <c r="U31" s="28" t="s">
        <v>33</v>
      </c>
      <c r="V31" s="27"/>
      <c r="W31" s="126"/>
      <c r="X31" s="146"/>
      <c r="Y31" s="158"/>
      <c r="Z31" s="161"/>
      <c r="AA31" s="146"/>
      <c r="AB31" s="161"/>
      <c r="AD31" s="110"/>
      <c r="AE31" s="110">
        <f>IF(O31="","",IF(O31&gt;Q31,1,0))</f>
      </c>
      <c r="AF31" s="110">
        <f>IF(O31="","",IF(O31&lt;Q31,1,0))</f>
      </c>
      <c r="AG31" s="110">
        <f>IF(T31="","",IF(T31&gt;V31,1,0))</f>
      </c>
      <c r="AH31" s="110">
        <f>IF(T31="","",IF(T31&lt;V31,1,0))</f>
      </c>
      <c r="AI31" s="110"/>
      <c r="AJ31" s="110"/>
    </row>
    <row r="32" spans="2:36" s="11" customFormat="1" ht="15" customHeight="1">
      <c r="B32" s="141" t="s">
        <v>185</v>
      </c>
      <c r="C32" s="212" t="s">
        <v>202</v>
      </c>
      <c r="D32" s="15" t="str">
        <f>IF(D33="","",IF(D33&gt;H33,"○","×"))</f>
        <v>×</v>
      </c>
      <c r="E32" s="17">
        <f>IF(Q26="","",Q26)</f>
        <v>10</v>
      </c>
      <c r="F32" s="16" t="s">
        <v>33</v>
      </c>
      <c r="G32" s="17">
        <f>IF(O26="","",O26)</f>
        <v>21</v>
      </c>
      <c r="H32" s="24"/>
      <c r="I32" s="15" t="str">
        <f>IF(I33="","",IF(I33&gt;M33,"○","×"))</f>
        <v>×</v>
      </c>
      <c r="J32" s="22">
        <f>IF(Q29="","",Q29)</f>
        <v>7</v>
      </c>
      <c r="K32" s="23" t="s">
        <v>33</v>
      </c>
      <c r="L32" s="22">
        <f>IF(O29="","",O29)</f>
        <v>21</v>
      </c>
      <c r="M32" s="24"/>
      <c r="N32" s="147"/>
      <c r="O32" s="148"/>
      <c r="P32" s="148"/>
      <c r="Q32" s="148"/>
      <c r="R32" s="149"/>
      <c r="S32" s="15" t="str">
        <f>IF(S33="","",IF(S33&gt;W33,"○","×"))</f>
        <v>×</v>
      </c>
      <c r="T32" s="22">
        <v>18</v>
      </c>
      <c r="U32" s="23" t="s">
        <v>33</v>
      </c>
      <c r="V32" s="22">
        <v>21</v>
      </c>
      <c r="W32" s="24"/>
      <c r="X32" s="144">
        <f>IF(D32="","",COUNTIF(D32:W34,"○"))</f>
        <v>0</v>
      </c>
      <c r="Y32" s="156" t="s">
        <v>32</v>
      </c>
      <c r="Z32" s="159">
        <f>IF(D32="","",COUNTIF(D32:W34,"×"))</f>
        <v>3</v>
      </c>
      <c r="AA32" s="144">
        <f>IF(AD33="","",RANK(AD33,AD26:AD37))</f>
        <v>4</v>
      </c>
      <c r="AB32" s="159"/>
      <c r="AD32" s="110"/>
      <c r="AE32" s="110">
        <f>IF(T32="","",IF(T32&gt;V32,1,0))</f>
        <v>0</v>
      </c>
      <c r="AF32" s="110">
        <f>IF(T32="","",IF(T32&lt;V32,1,0))</f>
        <v>1</v>
      </c>
      <c r="AG32" s="110"/>
      <c r="AH32" s="110"/>
      <c r="AI32" s="110"/>
      <c r="AJ32" s="110"/>
    </row>
    <row r="33" spans="2:36" s="11" customFormat="1" ht="15" customHeight="1">
      <c r="B33" s="142"/>
      <c r="C33" s="145"/>
      <c r="D33" s="162">
        <f>R27</f>
        <v>0</v>
      </c>
      <c r="E33" s="30">
        <f>IF(Q27="","",Q27)</f>
        <v>6</v>
      </c>
      <c r="F33" s="23" t="s">
        <v>33</v>
      </c>
      <c r="G33" s="30">
        <f>IF(O27="","",O27)</f>
        <v>21</v>
      </c>
      <c r="H33" s="125">
        <f>N27</f>
        <v>2</v>
      </c>
      <c r="I33" s="123">
        <f>R30</f>
        <v>0</v>
      </c>
      <c r="J33" s="25">
        <f>IF(Q30="","",Q30)</f>
        <v>11</v>
      </c>
      <c r="K33" s="23" t="s">
        <v>33</v>
      </c>
      <c r="L33" s="25">
        <f>IF(O30="","",O30)</f>
        <v>21</v>
      </c>
      <c r="M33" s="125">
        <f>N30</f>
        <v>2</v>
      </c>
      <c r="N33" s="150"/>
      <c r="O33" s="151"/>
      <c r="P33" s="151"/>
      <c r="Q33" s="151"/>
      <c r="R33" s="152"/>
      <c r="S33" s="123">
        <f>IF(T32="","",SUM(AE32:AE34))</f>
        <v>1</v>
      </c>
      <c r="T33" s="25">
        <v>21</v>
      </c>
      <c r="U33" s="23" t="s">
        <v>33</v>
      </c>
      <c r="V33" s="25">
        <v>14</v>
      </c>
      <c r="W33" s="125">
        <f>IF(T32="","",SUM(AF32:AF34))</f>
        <v>2</v>
      </c>
      <c r="X33" s="145"/>
      <c r="Y33" s="157"/>
      <c r="Z33" s="160"/>
      <c r="AA33" s="145"/>
      <c r="AB33" s="160"/>
      <c r="AD33" s="112">
        <f>IF(X32="","",X32*1000+(D33+I33+S33)*100+((D33+I33+S33)-(H33+M33+W33))*10+((SUM(E32:E34)+SUM(J32:J34)+SUM(T32:T34))-(SUM(G32:G34)+SUM(L32:L34)+SUM(V32:V34))))</f>
        <v>-1</v>
      </c>
      <c r="AE33" s="110">
        <f>IF(T33="","",IF(T33&gt;V33,1,0))</f>
        <v>1</v>
      </c>
      <c r="AF33" s="110">
        <f>IF(T33="","",IF(T33&lt;V33,1,0))</f>
        <v>0</v>
      </c>
      <c r="AG33" s="110"/>
      <c r="AH33" s="110"/>
      <c r="AI33" s="110"/>
      <c r="AJ33" s="110"/>
    </row>
    <row r="34" spans="2:36" s="11" customFormat="1" ht="15" customHeight="1">
      <c r="B34" s="143"/>
      <c r="C34" s="146"/>
      <c r="D34" s="163"/>
      <c r="E34" s="31">
        <f>IF(Q28="","",Q28)</f>
      </c>
      <c r="F34" s="28" t="s">
        <v>33</v>
      </c>
      <c r="G34" s="31">
        <f>IF(O28="","",O28)</f>
      </c>
      <c r="H34" s="126"/>
      <c r="I34" s="124"/>
      <c r="J34" s="27">
        <f>IF(Q31="","",Q31)</f>
      </c>
      <c r="K34" s="28" t="s">
        <v>33</v>
      </c>
      <c r="L34" s="27">
        <f>IF(O31="","",O31)</f>
      </c>
      <c r="M34" s="126"/>
      <c r="N34" s="153"/>
      <c r="O34" s="154"/>
      <c r="P34" s="154"/>
      <c r="Q34" s="154"/>
      <c r="R34" s="155"/>
      <c r="S34" s="124"/>
      <c r="T34" s="27">
        <v>16</v>
      </c>
      <c r="U34" s="23" t="s">
        <v>33</v>
      </c>
      <c r="V34" s="27">
        <v>21</v>
      </c>
      <c r="W34" s="126"/>
      <c r="X34" s="146"/>
      <c r="Y34" s="158"/>
      <c r="Z34" s="161"/>
      <c r="AA34" s="146"/>
      <c r="AB34" s="161"/>
      <c r="AD34" s="110"/>
      <c r="AE34" s="110">
        <f>IF(T34="","",IF(T34&gt;V34,1,0))</f>
        <v>0</v>
      </c>
      <c r="AF34" s="110">
        <f>IF(T34="","",IF(T34&lt;V34,1,0))</f>
        <v>1</v>
      </c>
      <c r="AG34" s="110"/>
      <c r="AH34" s="110"/>
      <c r="AI34" s="110"/>
      <c r="AJ34" s="110"/>
    </row>
    <row r="35" spans="2:36" s="11" customFormat="1" ht="15" customHeight="1">
      <c r="B35" s="164" t="s">
        <v>199</v>
      </c>
      <c r="C35" s="212" t="s">
        <v>203</v>
      </c>
      <c r="D35" s="15" t="str">
        <f>IF(D36="","",IF(D36&gt;H36,"○","×"))</f>
        <v>×</v>
      </c>
      <c r="E35" s="17">
        <f>IF(V26="","",V26)</f>
        <v>4</v>
      </c>
      <c r="F35" s="16" t="s">
        <v>33</v>
      </c>
      <c r="G35" s="17">
        <f>IF(T26="","",T26)</f>
        <v>21</v>
      </c>
      <c r="H35" s="24"/>
      <c r="I35" s="15" t="str">
        <f>IF(I36="","",IF(I36&gt;M36,"○","×"))</f>
        <v>×</v>
      </c>
      <c r="J35" s="22">
        <f>IF(V29="","",V29)</f>
        <v>21</v>
      </c>
      <c r="K35" s="23" t="s">
        <v>33</v>
      </c>
      <c r="L35" s="22">
        <f>IF(T29="","",T29)</f>
        <v>21</v>
      </c>
      <c r="M35" s="24"/>
      <c r="N35" s="15" t="str">
        <f>IF(N36="","",IF(N36&gt;R36,"○","×"))</f>
        <v>○</v>
      </c>
      <c r="O35" s="22">
        <f>IF(V32="","",V32)</f>
        <v>21</v>
      </c>
      <c r="P35" s="23" t="s">
        <v>33</v>
      </c>
      <c r="Q35" s="22">
        <f>IF(T32="","",T32)</f>
        <v>18</v>
      </c>
      <c r="R35" s="24"/>
      <c r="S35" s="147"/>
      <c r="T35" s="148"/>
      <c r="U35" s="148"/>
      <c r="V35" s="148"/>
      <c r="W35" s="149"/>
      <c r="X35" s="144">
        <f>IF(D35="","",COUNTIF(D35:R35,"○"))</f>
        <v>1</v>
      </c>
      <c r="Y35" s="156" t="s">
        <v>32</v>
      </c>
      <c r="Z35" s="159">
        <f>IF(D35="","",COUNTIF(D35:R35,"×"))</f>
        <v>2</v>
      </c>
      <c r="AA35" s="144">
        <f>IF(AD36="","",RANK(AD36,AD26:AD37))</f>
        <v>3</v>
      </c>
      <c r="AB35" s="159"/>
      <c r="AD35" s="110"/>
      <c r="AE35" s="110"/>
      <c r="AF35" s="110"/>
      <c r="AG35" s="110"/>
      <c r="AH35" s="110"/>
      <c r="AI35" s="110"/>
      <c r="AJ35" s="110"/>
    </row>
    <row r="36" spans="2:36" s="11" customFormat="1" ht="15" customHeight="1">
      <c r="B36" s="142"/>
      <c r="C36" s="145"/>
      <c r="D36" s="162">
        <f>W27</f>
        <v>0</v>
      </c>
      <c r="E36" s="30">
        <f>IF(V27="","",V27)</f>
        <v>4</v>
      </c>
      <c r="F36" s="23" t="s">
        <v>33</v>
      </c>
      <c r="G36" s="30">
        <f>IF(T27="","",T27)</f>
        <v>21</v>
      </c>
      <c r="H36" s="125">
        <f>S27</f>
        <v>2</v>
      </c>
      <c r="I36" s="123">
        <f>W30</f>
        <v>0</v>
      </c>
      <c r="J36" s="25">
        <f>IF(V30="","",V30)</f>
        <v>13</v>
      </c>
      <c r="K36" s="23" t="s">
        <v>33</v>
      </c>
      <c r="L36" s="25">
        <f>IF(T30="","",T30)</f>
        <v>21</v>
      </c>
      <c r="M36" s="125">
        <f>S30</f>
        <v>1</v>
      </c>
      <c r="N36" s="123">
        <f>W33</f>
        <v>2</v>
      </c>
      <c r="O36" s="25">
        <f>IF(V33="","",V33)</f>
        <v>14</v>
      </c>
      <c r="P36" s="23" t="s">
        <v>33</v>
      </c>
      <c r="Q36" s="25">
        <f>IF(T33="","",T33)</f>
        <v>21</v>
      </c>
      <c r="R36" s="125">
        <f>S33</f>
        <v>1</v>
      </c>
      <c r="S36" s="150"/>
      <c r="T36" s="151"/>
      <c r="U36" s="151"/>
      <c r="V36" s="151"/>
      <c r="W36" s="152"/>
      <c r="X36" s="145"/>
      <c r="Y36" s="157"/>
      <c r="Z36" s="160"/>
      <c r="AA36" s="145"/>
      <c r="AB36" s="160"/>
      <c r="AD36" s="112">
        <f>IF(X35="","",X35*1000+(D36+I36+N36)*100+((D36+I36+N36)-(H36+M36+R36))*10+((SUM(E35:E37)+SUM(J35:J37)+SUM(O35:O37))-(SUM(G35:G37)+SUM(L35:L37)+SUM(Q35:Q37))))</f>
        <v>1139</v>
      </c>
      <c r="AE36" s="110"/>
      <c r="AF36" s="110"/>
      <c r="AG36" s="110"/>
      <c r="AH36" s="110"/>
      <c r="AI36" s="110"/>
      <c r="AJ36" s="110"/>
    </row>
    <row r="37" spans="2:28" s="11" customFormat="1" ht="15" customHeight="1">
      <c r="B37" s="143"/>
      <c r="C37" s="146"/>
      <c r="D37" s="163"/>
      <c r="E37" s="31">
        <f>IF(V28="","",V28)</f>
      </c>
      <c r="F37" s="23" t="s">
        <v>33</v>
      </c>
      <c r="G37" s="31">
        <f>IF(T28="","",T28)</f>
      </c>
      <c r="H37" s="126"/>
      <c r="I37" s="124"/>
      <c r="J37" s="27">
        <f>IF(V31="","",V31)</f>
      </c>
      <c r="K37" s="28" t="s">
        <v>33</v>
      </c>
      <c r="L37" s="27">
        <f>IF(T31="","",T31)</f>
      </c>
      <c r="M37" s="126"/>
      <c r="N37" s="124"/>
      <c r="O37" s="27">
        <f>IF(V34="","",V34)</f>
        <v>21</v>
      </c>
      <c r="P37" s="28" t="s">
        <v>33</v>
      </c>
      <c r="Q37" s="27">
        <f>IF(T34="","",T34)</f>
        <v>16</v>
      </c>
      <c r="R37" s="126"/>
      <c r="S37" s="153"/>
      <c r="T37" s="154"/>
      <c r="U37" s="154"/>
      <c r="V37" s="154"/>
      <c r="W37" s="155"/>
      <c r="X37" s="146"/>
      <c r="Y37" s="158"/>
      <c r="Z37" s="161"/>
      <c r="AA37" s="146"/>
      <c r="AB37" s="161"/>
    </row>
    <row r="38" ht="14.25">
      <c r="F38" s="10"/>
    </row>
    <row r="40" spans="1:31" ht="9.75" customHeight="1">
      <c r="A40" s="246" t="s">
        <v>15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</row>
    <row r="41" spans="1:31" ht="9.7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</row>
    <row r="42" spans="1:31" ht="9.75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</row>
    <row r="44" spans="2:27" s="11" customFormat="1" ht="15" customHeight="1">
      <c r="B44" s="32"/>
      <c r="C44" s="13"/>
      <c r="D44" s="120" t="s">
        <v>212</v>
      </c>
      <c r="E44" s="121"/>
      <c r="F44" s="121"/>
      <c r="G44" s="121"/>
      <c r="H44" s="122"/>
      <c r="I44" s="120" t="s">
        <v>213</v>
      </c>
      <c r="J44" s="121"/>
      <c r="K44" s="121"/>
      <c r="L44" s="121"/>
      <c r="M44" s="122"/>
      <c r="N44" s="120" t="s">
        <v>214</v>
      </c>
      <c r="O44" s="121"/>
      <c r="P44" s="121"/>
      <c r="Q44" s="121"/>
      <c r="R44" s="122"/>
      <c r="S44" s="21"/>
      <c r="T44" s="75" t="s">
        <v>30</v>
      </c>
      <c r="U44" s="75"/>
      <c r="V44" s="120" t="s">
        <v>31</v>
      </c>
      <c r="W44" s="122"/>
      <c r="AA44" s="34"/>
    </row>
    <row r="45" spans="2:34" s="11" customFormat="1" ht="15" customHeight="1">
      <c r="B45" s="164" t="s">
        <v>208</v>
      </c>
      <c r="C45" s="212" t="s">
        <v>209</v>
      </c>
      <c r="D45" s="256"/>
      <c r="E45" s="257"/>
      <c r="F45" s="257"/>
      <c r="G45" s="257"/>
      <c r="H45" s="258"/>
      <c r="I45" s="35" t="str">
        <f>IF(I46="","",IF(I46&gt;M46,"○","×"))</f>
        <v>×</v>
      </c>
      <c r="J45" s="17">
        <v>8</v>
      </c>
      <c r="K45" s="16" t="s">
        <v>80</v>
      </c>
      <c r="L45" s="17">
        <v>21</v>
      </c>
      <c r="M45" s="36"/>
      <c r="N45" s="15" t="str">
        <f>IF(N46="","",IF(N46&gt;R46,"○","×"))</f>
        <v>×</v>
      </c>
      <c r="O45" s="17">
        <v>14</v>
      </c>
      <c r="P45" s="16" t="s">
        <v>80</v>
      </c>
      <c r="Q45" s="17">
        <v>21</v>
      </c>
      <c r="R45" s="36"/>
      <c r="S45" s="207">
        <f>IF(I45="","",COUNTIF(I45:R45,"○"))</f>
        <v>0</v>
      </c>
      <c r="T45" s="201" t="s">
        <v>32</v>
      </c>
      <c r="U45" s="204">
        <f>IF(I45="","",COUNTIF(I45:R45,"×"))</f>
        <v>2</v>
      </c>
      <c r="V45" s="207">
        <f>IF(AD46="","",RANK(AD46,AD45:AD53))</f>
        <v>3</v>
      </c>
      <c r="W45" s="204"/>
      <c r="X45" s="37"/>
      <c r="Y45" s="37"/>
      <c r="Z45" s="34"/>
      <c r="AA45" s="34"/>
      <c r="AD45" s="110"/>
      <c r="AE45" s="110">
        <f>IF(J45="","",IF(J45&gt;L45,1,0))</f>
        <v>0</v>
      </c>
      <c r="AF45" s="110">
        <f>IF(L45="","",IF(J45&lt;L45,1,0))</f>
        <v>1</v>
      </c>
      <c r="AG45" s="110">
        <f>IF(O45="","",IF(O45&gt;Q45,1,0))</f>
        <v>0</v>
      </c>
      <c r="AH45" s="110">
        <f>IF(Q45="","",IF(O45&lt;Q45,1,0))</f>
        <v>1</v>
      </c>
    </row>
    <row r="46" spans="2:34" s="11" customFormat="1" ht="15" customHeight="1">
      <c r="B46" s="142"/>
      <c r="C46" s="145"/>
      <c r="D46" s="216"/>
      <c r="E46" s="217"/>
      <c r="F46" s="217"/>
      <c r="G46" s="217"/>
      <c r="H46" s="218"/>
      <c r="I46" s="208">
        <f>IF(J45="","",SUM(AE45:AE47))</f>
        <v>0</v>
      </c>
      <c r="J46" s="37">
        <v>10</v>
      </c>
      <c r="K46" s="16" t="s">
        <v>80</v>
      </c>
      <c r="L46" s="37">
        <v>21</v>
      </c>
      <c r="M46" s="210">
        <f>IF(L45="","",SUM(AF45:AF47))</f>
        <v>2</v>
      </c>
      <c r="N46" s="208">
        <f>IF(O45="","",SUM(AG45:AG47))</f>
        <v>0</v>
      </c>
      <c r="O46" s="38">
        <v>15</v>
      </c>
      <c r="P46" s="16" t="s">
        <v>80</v>
      </c>
      <c r="Q46" s="38">
        <v>21</v>
      </c>
      <c r="R46" s="210">
        <f>IF(Q45="","",SUM(AH45:AH47))</f>
        <v>2</v>
      </c>
      <c r="S46" s="166"/>
      <c r="T46" s="202"/>
      <c r="U46" s="205"/>
      <c r="V46" s="166"/>
      <c r="W46" s="205"/>
      <c r="X46" s="37"/>
      <c r="Y46" s="37"/>
      <c r="Z46" s="34"/>
      <c r="AA46" s="34"/>
      <c r="AD46" s="112">
        <f>IF(S45="","",S45*1000+(I46+N46)*100+((I46+N46)-(M46+R46))*10+((SUM(J45:J47)+SUM(O45:O47))-(SUM(L45:L47)+SUM(Q45:Q47))))</f>
        <v>-77</v>
      </c>
      <c r="AE46" s="110">
        <f>IF(J46="","",IF(J46&gt;L46,1,0))</f>
        <v>0</v>
      </c>
      <c r="AF46" s="110">
        <f>IF(L46="","",IF(J46&lt;L46,1,0))</f>
        <v>1</v>
      </c>
      <c r="AG46" s="110">
        <f>IF(O46="","",IF(O46&gt;Q46,1,0))</f>
        <v>0</v>
      </c>
      <c r="AH46" s="110">
        <f>IF(Q46="","",IF(O46&lt;Q46,1,0))</f>
        <v>1</v>
      </c>
    </row>
    <row r="47" spans="2:34" s="11" customFormat="1" ht="15" customHeight="1">
      <c r="B47" s="143"/>
      <c r="C47" s="146"/>
      <c r="D47" s="219"/>
      <c r="E47" s="220"/>
      <c r="F47" s="220"/>
      <c r="G47" s="220"/>
      <c r="H47" s="221"/>
      <c r="I47" s="209"/>
      <c r="J47" s="39"/>
      <c r="K47" s="16" t="s">
        <v>80</v>
      </c>
      <c r="L47" s="39"/>
      <c r="M47" s="211"/>
      <c r="N47" s="209"/>
      <c r="O47" s="40"/>
      <c r="P47" s="16" t="s">
        <v>80</v>
      </c>
      <c r="Q47" s="40"/>
      <c r="R47" s="211"/>
      <c r="S47" s="167"/>
      <c r="T47" s="203"/>
      <c r="U47" s="206"/>
      <c r="V47" s="167"/>
      <c r="W47" s="206"/>
      <c r="X47" s="37"/>
      <c r="Y47" s="37"/>
      <c r="Z47" s="41"/>
      <c r="AA47" s="41"/>
      <c r="AD47" s="110"/>
      <c r="AE47" s="110">
        <f>IF(J47="","",IF(J47&gt;L47,1,0))</f>
      </c>
      <c r="AF47" s="110">
        <f>IF(L47="","",IF(J47&lt;L47,1,0))</f>
      </c>
      <c r="AG47" s="110">
        <f>IF(O47="","",IF(O47&gt;Q47,1,0))</f>
      </c>
      <c r="AH47" s="110">
        <f>IF(Q47="","",IF(O47&lt;Q47,1,0))</f>
      </c>
    </row>
    <row r="48" spans="2:34" s="11" customFormat="1" ht="15" customHeight="1">
      <c r="B48" s="141" t="s">
        <v>153</v>
      </c>
      <c r="C48" s="212" t="s">
        <v>210</v>
      </c>
      <c r="D48" s="35" t="str">
        <f>IF(E48="","",IF(D49&gt;H49,"○","×"))</f>
        <v>○</v>
      </c>
      <c r="E48" s="17">
        <f>IF(L45="","",L45)</f>
        <v>21</v>
      </c>
      <c r="F48" s="42" t="s">
        <v>80</v>
      </c>
      <c r="G48" s="17">
        <f>IF(J45="","",J45)</f>
        <v>8</v>
      </c>
      <c r="H48" s="43"/>
      <c r="I48" s="213"/>
      <c r="J48" s="214"/>
      <c r="K48" s="214"/>
      <c r="L48" s="214"/>
      <c r="M48" s="215"/>
      <c r="N48" s="35" t="str">
        <f>IF(O48="","",IF(N49&gt;R49,"○","×"))</f>
        <v>×</v>
      </c>
      <c r="O48" s="17">
        <v>14</v>
      </c>
      <c r="P48" s="42" t="s">
        <v>80</v>
      </c>
      <c r="Q48" s="17">
        <v>21</v>
      </c>
      <c r="R48" s="44"/>
      <c r="S48" s="207">
        <f>IF(D48="","",COUNTIF(D48:R50,"○"))</f>
        <v>1</v>
      </c>
      <c r="T48" s="201" t="s">
        <v>32</v>
      </c>
      <c r="U48" s="204">
        <f>IF(D48="","",COUNTIF(D48:R50,"×"))</f>
        <v>1</v>
      </c>
      <c r="V48" s="207">
        <f>IF(AD49="","",RANK(AD49,AD45:AD53))</f>
        <v>2</v>
      </c>
      <c r="W48" s="204"/>
      <c r="X48" s="37"/>
      <c r="Y48" s="37"/>
      <c r="Z48" s="41"/>
      <c r="AA48" s="41"/>
      <c r="AD48" s="110"/>
      <c r="AE48" s="110">
        <f>IF(O48="","",IF(O48&gt;Q48,1,0))</f>
        <v>0</v>
      </c>
      <c r="AF48" s="110">
        <f>IF(Q48="","",IF(O48&lt;Q48,1,0))</f>
        <v>1</v>
      </c>
      <c r="AG48" s="110"/>
      <c r="AH48" s="110"/>
    </row>
    <row r="49" spans="2:34" s="11" customFormat="1" ht="15" customHeight="1">
      <c r="B49" s="142"/>
      <c r="C49" s="145"/>
      <c r="D49" s="208">
        <f>M46</f>
        <v>2</v>
      </c>
      <c r="E49" s="37">
        <f>IF(L46="","",L46)</f>
        <v>21</v>
      </c>
      <c r="F49" s="16" t="s">
        <v>80</v>
      </c>
      <c r="G49" s="37">
        <f>IF(J46="","",J46)</f>
        <v>10</v>
      </c>
      <c r="H49" s="210">
        <f>I46</f>
        <v>0</v>
      </c>
      <c r="I49" s="216"/>
      <c r="J49" s="217"/>
      <c r="K49" s="217"/>
      <c r="L49" s="217"/>
      <c r="M49" s="218"/>
      <c r="N49" s="208">
        <f>IF(O48="","",SUM(AE48:AE50))</f>
        <v>0</v>
      </c>
      <c r="O49" s="37">
        <v>13</v>
      </c>
      <c r="P49" s="16" t="s">
        <v>80</v>
      </c>
      <c r="Q49" s="37">
        <v>21</v>
      </c>
      <c r="R49" s="210">
        <f>IF(Q48="","",SUM(AF48:AF50))</f>
        <v>2</v>
      </c>
      <c r="S49" s="166"/>
      <c r="T49" s="202"/>
      <c r="U49" s="205"/>
      <c r="V49" s="166"/>
      <c r="W49" s="205"/>
      <c r="X49" s="37"/>
      <c r="Y49" s="37"/>
      <c r="Z49" s="41"/>
      <c r="AA49" s="41"/>
      <c r="AD49" s="112">
        <f>IF(S48="","",S48*1000+(D49+N49)*100+((D49+N49)-(H49+R49))*10+((SUM(E48:E50)+SUM(O48:O50))-(SUM(G48:G50)+SUM(Q48:Q50))))</f>
        <v>1209</v>
      </c>
      <c r="AE49" s="110">
        <f>IF(O49="","",IF(O49&gt;Q49,1,0))</f>
        <v>0</v>
      </c>
      <c r="AF49" s="110">
        <f>IF(Q49="","",IF(O49&lt;Q49,1,0))</f>
        <v>1</v>
      </c>
      <c r="AG49" s="110"/>
      <c r="AH49" s="110"/>
    </row>
    <row r="50" spans="2:34" s="11" customFormat="1" ht="15" customHeight="1">
      <c r="B50" s="143"/>
      <c r="C50" s="146"/>
      <c r="D50" s="209"/>
      <c r="E50" s="39">
        <f>IF(L47="","",L47)</f>
      </c>
      <c r="F50" s="45" t="s">
        <v>80</v>
      </c>
      <c r="G50" s="39">
        <f>IF(J47="","",J47)</f>
      </c>
      <c r="H50" s="211"/>
      <c r="I50" s="219"/>
      <c r="J50" s="220"/>
      <c r="K50" s="220"/>
      <c r="L50" s="220"/>
      <c r="M50" s="221"/>
      <c r="N50" s="209"/>
      <c r="O50" s="39"/>
      <c r="P50" s="16" t="s">
        <v>80</v>
      </c>
      <c r="Q50" s="39"/>
      <c r="R50" s="211"/>
      <c r="S50" s="167"/>
      <c r="T50" s="203"/>
      <c r="U50" s="206"/>
      <c r="V50" s="167"/>
      <c r="W50" s="206"/>
      <c r="X50" s="37"/>
      <c r="Y50" s="37"/>
      <c r="Z50" s="41"/>
      <c r="AA50" s="41"/>
      <c r="AD50" s="110"/>
      <c r="AE50" s="110">
        <f>IF(O50="","",IF(O50&gt;Q50,1,0))</f>
      </c>
      <c r="AF50" s="110">
        <f>IF(Q50="","",IF(O50&lt;Q50,1,0))</f>
      </c>
      <c r="AG50" s="110"/>
      <c r="AH50" s="110"/>
    </row>
    <row r="51" spans="2:34" s="11" customFormat="1" ht="15" customHeight="1">
      <c r="B51" s="142" t="s">
        <v>84</v>
      </c>
      <c r="C51" s="212" t="s">
        <v>211</v>
      </c>
      <c r="D51" s="35" t="str">
        <f>IF(E51="","",IF(D52&gt;H52,"○","×"))</f>
        <v>○</v>
      </c>
      <c r="E51" s="17">
        <f>IF(Q45="","",Q45)</f>
        <v>21</v>
      </c>
      <c r="F51" s="42" t="s">
        <v>80</v>
      </c>
      <c r="G51" s="17">
        <f>IF(O45="","",O45)</f>
        <v>14</v>
      </c>
      <c r="H51" s="44"/>
      <c r="I51" s="35" t="str">
        <f>IF(J51="","",IF(I52&gt;M52,"○","×"))</f>
        <v>○</v>
      </c>
      <c r="J51" s="17">
        <f>IF(Q48="","",Q48)</f>
        <v>21</v>
      </c>
      <c r="K51" s="16" t="s">
        <v>80</v>
      </c>
      <c r="L51" s="17">
        <f>IF(O48="","",O48)</f>
        <v>14</v>
      </c>
      <c r="M51" s="44"/>
      <c r="N51" s="213"/>
      <c r="O51" s="214"/>
      <c r="P51" s="214"/>
      <c r="Q51" s="214"/>
      <c r="R51" s="215"/>
      <c r="S51" s="207">
        <f>IF(D51="","",COUNTIF(D51:M51,"○"))</f>
        <v>2</v>
      </c>
      <c r="T51" s="201" t="s">
        <v>32</v>
      </c>
      <c r="U51" s="204">
        <f>IF(D51="","",COUNTIF(D51:M51,"×"))</f>
        <v>0</v>
      </c>
      <c r="V51" s="207">
        <f>IF(AD52="","",RANK(AD52,AD45:AD53))</f>
        <v>1</v>
      </c>
      <c r="W51" s="204"/>
      <c r="X51" s="37"/>
      <c r="Y51" s="37"/>
      <c r="Z51" s="41"/>
      <c r="AA51" s="41"/>
      <c r="AD51" s="110"/>
      <c r="AE51" s="110"/>
      <c r="AF51" s="110"/>
      <c r="AG51" s="110"/>
      <c r="AH51" s="110"/>
    </row>
    <row r="52" spans="2:34" s="11" customFormat="1" ht="15" customHeight="1">
      <c r="B52" s="142"/>
      <c r="C52" s="145"/>
      <c r="D52" s="208">
        <f>R46</f>
        <v>2</v>
      </c>
      <c r="E52" s="37">
        <f>IF(Q46="","",Q46)</f>
        <v>21</v>
      </c>
      <c r="F52" s="16" t="s">
        <v>80</v>
      </c>
      <c r="G52" s="37">
        <f>IF(O46="","",O46)</f>
        <v>15</v>
      </c>
      <c r="H52" s="210">
        <f>N46</f>
        <v>0</v>
      </c>
      <c r="I52" s="208">
        <f>R49</f>
        <v>2</v>
      </c>
      <c r="J52" s="37">
        <f>IF(Q49="","",Q49)</f>
        <v>21</v>
      </c>
      <c r="K52" s="16" t="s">
        <v>80</v>
      </c>
      <c r="L52" s="38">
        <f>IF(O49="","",O49)</f>
        <v>13</v>
      </c>
      <c r="M52" s="210">
        <f>N49</f>
        <v>0</v>
      </c>
      <c r="N52" s="216"/>
      <c r="O52" s="217"/>
      <c r="P52" s="217"/>
      <c r="Q52" s="217"/>
      <c r="R52" s="218"/>
      <c r="S52" s="166"/>
      <c r="T52" s="202"/>
      <c r="U52" s="205"/>
      <c r="V52" s="166"/>
      <c r="W52" s="205"/>
      <c r="X52" s="37"/>
      <c r="Y52" s="37"/>
      <c r="Z52" s="41"/>
      <c r="AA52" s="41"/>
      <c r="AD52" s="112">
        <f>IF(S51="","",S51*1000+(D52+I52)*100+((D52+I52)-(H52+M52))*10+((SUM(E51:E53)+SUM(J51:J53))-(SUM(G51:G53)+SUM(L51:L53))))</f>
        <v>2468</v>
      </c>
      <c r="AE52" s="110"/>
      <c r="AF52" s="110"/>
      <c r="AG52" s="110"/>
      <c r="AH52" s="110"/>
    </row>
    <row r="53" spans="2:27" s="11" customFormat="1" ht="15" customHeight="1">
      <c r="B53" s="143"/>
      <c r="C53" s="146"/>
      <c r="D53" s="209"/>
      <c r="E53" s="39">
        <f>IF(Q47="","",Q47)</f>
      </c>
      <c r="F53" s="45" t="s">
        <v>80</v>
      </c>
      <c r="G53" s="39">
        <f>IF(O47="","",O47)</f>
      </c>
      <c r="H53" s="211"/>
      <c r="I53" s="209"/>
      <c r="J53" s="39">
        <f>IF(Q50="","",Q50)</f>
      </c>
      <c r="K53" s="16" t="s">
        <v>80</v>
      </c>
      <c r="L53" s="40">
        <f>IF(O50="","",O50)</f>
      </c>
      <c r="M53" s="211"/>
      <c r="N53" s="219"/>
      <c r="O53" s="220"/>
      <c r="P53" s="220"/>
      <c r="Q53" s="220"/>
      <c r="R53" s="221"/>
      <c r="S53" s="167"/>
      <c r="T53" s="203"/>
      <c r="U53" s="206"/>
      <c r="V53" s="167"/>
      <c r="W53" s="206"/>
      <c r="X53" s="37"/>
      <c r="Y53" s="37"/>
      <c r="Z53" s="41"/>
      <c r="AA53" s="41"/>
    </row>
    <row r="54" ht="14.25">
      <c r="K54" s="10"/>
    </row>
    <row r="56" spans="1:31" ht="9.75" customHeight="1">
      <c r="A56" s="246" t="s">
        <v>16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</row>
    <row r="57" spans="1:31" ht="9.75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</row>
    <row r="58" spans="1:31" ht="9.75" customHeight="1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</row>
    <row r="60" spans="16:27" ht="15" thickBot="1">
      <c r="P60" s="82"/>
      <c r="Q60" s="82"/>
      <c r="R60" s="82"/>
      <c r="S60" s="82"/>
      <c r="T60" s="254" t="s">
        <v>182</v>
      </c>
      <c r="U60" s="128"/>
      <c r="V60" s="128"/>
      <c r="W60" s="128"/>
      <c r="X60" s="128"/>
      <c r="Y60" s="134" t="s">
        <v>166</v>
      </c>
      <c r="Z60" s="134"/>
      <c r="AA60" s="134"/>
    </row>
    <row r="61" spans="15:27" ht="14.25">
      <c r="O61" s="90"/>
      <c r="P61" s="139" t="s">
        <v>217</v>
      </c>
      <c r="Q61" s="119"/>
      <c r="T61" s="128"/>
      <c r="U61" s="128"/>
      <c r="V61" s="128"/>
      <c r="W61" s="128"/>
      <c r="X61" s="128"/>
      <c r="Y61" s="134"/>
      <c r="Z61" s="134"/>
      <c r="AA61" s="134"/>
    </row>
    <row r="62" spans="2:17" ht="15.75" thickBot="1">
      <c r="B62" s="117" t="s">
        <v>171</v>
      </c>
      <c r="C62" s="254" t="s">
        <v>178</v>
      </c>
      <c r="D62" s="82"/>
      <c r="E62" s="82"/>
      <c r="F62" s="82"/>
      <c r="G62" s="82"/>
      <c r="H62" s="82"/>
      <c r="I62" s="82"/>
      <c r="N62" s="82"/>
      <c r="O62" s="92"/>
      <c r="P62" s="119"/>
      <c r="Q62" s="117"/>
    </row>
    <row r="63" spans="2:17" ht="15">
      <c r="B63" s="117"/>
      <c r="C63" s="128"/>
      <c r="I63" s="4"/>
      <c r="J63" s="88"/>
      <c r="M63" s="7"/>
      <c r="O63" s="7"/>
      <c r="P63" s="118"/>
      <c r="Q63" s="117"/>
    </row>
    <row r="64" spans="9:27" ht="15">
      <c r="I64" s="4"/>
      <c r="J64" s="88"/>
      <c r="M64" s="7"/>
      <c r="O64" s="7"/>
      <c r="P64" s="140"/>
      <c r="Q64" s="102"/>
      <c r="R64" s="5"/>
      <c r="S64" s="5"/>
      <c r="T64" s="254" t="s">
        <v>183</v>
      </c>
      <c r="U64" s="128"/>
      <c r="V64" s="128"/>
      <c r="W64" s="128"/>
      <c r="X64" s="128"/>
      <c r="Y64" s="134" t="s">
        <v>164</v>
      </c>
      <c r="Z64" s="134"/>
      <c r="AA64" s="134"/>
    </row>
    <row r="65" spans="8:27" ht="15">
      <c r="H65" s="135" t="s">
        <v>218</v>
      </c>
      <c r="I65" s="131"/>
      <c r="J65" s="88"/>
      <c r="M65" s="7"/>
      <c r="N65" s="116" t="s">
        <v>219</v>
      </c>
      <c r="O65" s="117"/>
      <c r="T65" s="128"/>
      <c r="U65" s="128"/>
      <c r="V65" s="128"/>
      <c r="W65" s="128"/>
      <c r="X65" s="128"/>
      <c r="Y65" s="134"/>
      <c r="Z65" s="134"/>
      <c r="AA65" s="134"/>
    </row>
    <row r="66" spans="2:15" ht="15" thickBot="1">
      <c r="B66" s="255" t="s">
        <v>180</v>
      </c>
      <c r="C66" s="254" t="s">
        <v>179</v>
      </c>
      <c r="D66" s="5"/>
      <c r="E66" s="5"/>
      <c r="F66" s="5"/>
      <c r="G66" s="5"/>
      <c r="H66" s="131"/>
      <c r="I66" s="131"/>
      <c r="J66" s="83"/>
      <c r="K66" s="5"/>
      <c r="L66" s="84"/>
      <c r="M66" s="85"/>
      <c r="N66" s="118"/>
      <c r="O66" s="117"/>
    </row>
    <row r="67" spans="2:15" ht="14.25">
      <c r="B67" s="117"/>
      <c r="C67" s="128"/>
      <c r="F67" s="129" t="s">
        <v>216</v>
      </c>
      <c r="G67" s="130"/>
      <c r="H67" s="131"/>
      <c r="I67" s="132"/>
      <c r="K67" s="241" t="s">
        <v>220</v>
      </c>
      <c r="L67" s="242"/>
      <c r="M67" s="97"/>
      <c r="N67" s="119"/>
      <c r="O67" s="117"/>
    </row>
    <row r="68" spans="6:27" ht="15" thickBot="1">
      <c r="F68" s="131"/>
      <c r="G68" s="132"/>
      <c r="H68" s="133"/>
      <c r="I68" s="136"/>
      <c r="K68" s="115"/>
      <c r="L68" s="115"/>
      <c r="M68" s="90"/>
      <c r="N68" s="119"/>
      <c r="O68" s="117"/>
      <c r="P68" s="5"/>
      <c r="Q68" s="5"/>
      <c r="R68" s="5"/>
      <c r="S68" s="5"/>
      <c r="T68" s="254" t="s">
        <v>184</v>
      </c>
      <c r="U68" s="128"/>
      <c r="V68" s="128"/>
      <c r="W68" s="128"/>
      <c r="X68" s="128"/>
      <c r="Y68" s="134" t="s">
        <v>162</v>
      </c>
      <c r="Z68" s="134"/>
      <c r="AA68" s="134"/>
    </row>
    <row r="69" spans="6:27" ht="14.25">
      <c r="F69" s="131"/>
      <c r="G69" s="131"/>
      <c r="H69" s="96"/>
      <c r="K69" s="115"/>
      <c r="L69" s="115"/>
      <c r="M69" s="90"/>
      <c r="O69" s="7"/>
      <c r="P69" s="103" t="s">
        <v>215</v>
      </c>
      <c r="Q69" s="104"/>
      <c r="T69" s="128"/>
      <c r="U69" s="128"/>
      <c r="V69" s="128"/>
      <c r="W69" s="128"/>
      <c r="X69" s="128"/>
      <c r="Y69" s="134"/>
      <c r="Z69" s="134"/>
      <c r="AA69" s="134"/>
    </row>
    <row r="70" spans="2:17" ht="15" thickBot="1">
      <c r="B70" s="117" t="s">
        <v>164</v>
      </c>
      <c r="C70" s="254" t="s">
        <v>181</v>
      </c>
      <c r="D70" s="82"/>
      <c r="E70" s="82"/>
      <c r="F70" s="133"/>
      <c r="G70" s="133"/>
      <c r="H70" s="88"/>
      <c r="M70" s="90"/>
      <c r="N70" s="84"/>
      <c r="O70" s="85"/>
      <c r="P70" s="118"/>
      <c r="Q70" s="119"/>
    </row>
    <row r="71" spans="2:17" ht="14.25">
      <c r="B71" s="117"/>
      <c r="C71" s="128"/>
      <c r="O71" s="97"/>
      <c r="P71" s="119"/>
      <c r="Q71" s="119"/>
    </row>
    <row r="72" spans="15:27" ht="15" thickBot="1">
      <c r="O72" s="90"/>
      <c r="P72" s="105"/>
      <c r="Q72" s="105"/>
      <c r="R72" s="82"/>
      <c r="S72" s="82"/>
      <c r="T72" s="254" t="s">
        <v>186</v>
      </c>
      <c r="U72" s="128"/>
      <c r="V72" s="128"/>
      <c r="W72" s="128"/>
      <c r="X72" s="128"/>
      <c r="Y72" s="134" t="s">
        <v>168</v>
      </c>
      <c r="Z72" s="134"/>
      <c r="AA72" s="134"/>
    </row>
    <row r="73" spans="20:27" ht="14.25">
      <c r="T73" s="128"/>
      <c r="U73" s="128"/>
      <c r="V73" s="128"/>
      <c r="W73" s="128"/>
      <c r="X73" s="128"/>
      <c r="Y73" s="134"/>
      <c r="Z73" s="134"/>
      <c r="AA73" s="134"/>
    </row>
  </sheetData>
  <mergeCells count="177">
    <mergeCell ref="A2:AE4"/>
    <mergeCell ref="D6:H6"/>
    <mergeCell ref="I6:M6"/>
    <mergeCell ref="N6:R6"/>
    <mergeCell ref="S6:W6"/>
    <mergeCell ref="X6:Z6"/>
    <mergeCell ref="AA6:AB6"/>
    <mergeCell ref="B7:B9"/>
    <mergeCell ref="C7:C9"/>
    <mergeCell ref="D7:H9"/>
    <mergeCell ref="X7:X9"/>
    <mergeCell ref="Y7:Y9"/>
    <mergeCell ref="Z7:Z9"/>
    <mergeCell ref="AA7:AB9"/>
    <mergeCell ref="I8:I9"/>
    <mergeCell ref="M8:M9"/>
    <mergeCell ref="N8:N9"/>
    <mergeCell ref="R8:R9"/>
    <mergeCell ref="S8:S9"/>
    <mergeCell ref="W8:W9"/>
    <mergeCell ref="B10:B12"/>
    <mergeCell ref="C10:C12"/>
    <mergeCell ref="I10:M12"/>
    <mergeCell ref="X10:X12"/>
    <mergeCell ref="Y10:Y12"/>
    <mergeCell ref="Z10:Z12"/>
    <mergeCell ref="AA10:AB12"/>
    <mergeCell ref="D11:D12"/>
    <mergeCell ref="H11:H12"/>
    <mergeCell ref="N11:N12"/>
    <mergeCell ref="R11:R12"/>
    <mergeCell ref="S11:S12"/>
    <mergeCell ref="W11:W12"/>
    <mergeCell ref="B13:B15"/>
    <mergeCell ref="C13:C15"/>
    <mergeCell ref="N13:R15"/>
    <mergeCell ref="X13:X15"/>
    <mergeCell ref="Y13:Y15"/>
    <mergeCell ref="Z13:Z15"/>
    <mergeCell ref="AA13:AB15"/>
    <mergeCell ref="D14:D15"/>
    <mergeCell ref="H14:H15"/>
    <mergeCell ref="I14:I15"/>
    <mergeCell ref="M14:M15"/>
    <mergeCell ref="S14:S15"/>
    <mergeCell ref="W14:W15"/>
    <mergeCell ref="B16:B18"/>
    <mergeCell ref="C16:C18"/>
    <mergeCell ref="S16:W18"/>
    <mergeCell ref="X16:X18"/>
    <mergeCell ref="Y16:Y18"/>
    <mergeCell ref="Z16:Z18"/>
    <mergeCell ref="AA16:AB18"/>
    <mergeCell ref="D17:D18"/>
    <mergeCell ref="H17:H18"/>
    <mergeCell ref="I17:I18"/>
    <mergeCell ref="M17:M18"/>
    <mergeCell ref="N17:N18"/>
    <mergeCell ref="R17:R18"/>
    <mergeCell ref="A21:AE23"/>
    <mergeCell ref="D25:H25"/>
    <mergeCell ref="I25:M25"/>
    <mergeCell ref="N25:R25"/>
    <mergeCell ref="S25:W25"/>
    <mergeCell ref="X25:Z25"/>
    <mergeCell ref="AA25:AB25"/>
    <mergeCell ref="B26:B28"/>
    <mergeCell ref="C26:C28"/>
    <mergeCell ref="D26:H28"/>
    <mergeCell ref="X26:X28"/>
    <mergeCell ref="Y26:Y28"/>
    <mergeCell ref="Z26:Z28"/>
    <mergeCell ref="AA26:AB28"/>
    <mergeCell ref="I27:I28"/>
    <mergeCell ref="M27:M28"/>
    <mergeCell ref="N27:N28"/>
    <mergeCell ref="R27:R28"/>
    <mergeCell ref="S27:S28"/>
    <mergeCell ref="W27:W28"/>
    <mergeCell ref="B29:B31"/>
    <mergeCell ref="C29:C31"/>
    <mergeCell ref="I29:M31"/>
    <mergeCell ref="X29:X31"/>
    <mergeCell ref="Y29:Y31"/>
    <mergeCell ref="Z29:Z31"/>
    <mergeCell ref="AA29:AB31"/>
    <mergeCell ref="D30:D31"/>
    <mergeCell ref="H30:H31"/>
    <mergeCell ref="N30:N31"/>
    <mergeCell ref="R30:R31"/>
    <mergeCell ref="S30:S31"/>
    <mergeCell ref="W30:W31"/>
    <mergeCell ref="B32:B34"/>
    <mergeCell ref="C32:C34"/>
    <mergeCell ref="N32:R34"/>
    <mergeCell ref="X32:X34"/>
    <mergeCell ref="Y32:Y34"/>
    <mergeCell ref="Z32:Z34"/>
    <mergeCell ref="AA32:AB34"/>
    <mergeCell ref="D33:D34"/>
    <mergeCell ref="H33:H34"/>
    <mergeCell ref="I33:I34"/>
    <mergeCell ref="M33:M34"/>
    <mergeCell ref="S33:S34"/>
    <mergeCell ref="W33:W34"/>
    <mergeCell ref="B35:B37"/>
    <mergeCell ref="C35:C37"/>
    <mergeCell ref="S35:W37"/>
    <mergeCell ref="X35:X37"/>
    <mergeCell ref="Y35:Y37"/>
    <mergeCell ref="Z35:Z37"/>
    <mergeCell ref="AA35:AB37"/>
    <mergeCell ref="D36:D37"/>
    <mergeCell ref="H36:H37"/>
    <mergeCell ref="I36:I37"/>
    <mergeCell ref="M36:M37"/>
    <mergeCell ref="N36:N37"/>
    <mergeCell ref="R36:R37"/>
    <mergeCell ref="A40:AE42"/>
    <mergeCell ref="D44:H44"/>
    <mergeCell ref="I44:M44"/>
    <mergeCell ref="N44:R44"/>
    <mergeCell ref="V44:W44"/>
    <mergeCell ref="B45:B47"/>
    <mergeCell ref="C45:C47"/>
    <mergeCell ref="D45:H47"/>
    <mergeCell ref="S45:S47"/>
    <mergeCell ref="T45:T47"/>
    <mergeCell ref="U45:U47"/>
    <mergeCell ref="V45:W47"/>
    <mergeCell ref="I46:I47"/>
    <mergeCell ref="M46:M47"/>
    <mergeCell ref="N46:N47"/>
    <mergeCell ref="R46:R47"/>
    <mergeCell ref="B48:B50"/>
    <mergeCell ref="C48:C50"/>
    <mergeCell ref="I48:M50"/>
    <mergeCell ref="S48:S50"/>
    <mergeCell ref="T48:T50"/>
    <mergeCell ref="U48:U50"/>
    <mergeCell ref="V48:W50"/>
    <mergeCell ref="D49:D50"/>
    <mergeCell ref="H49:H50"/>
    <mergeCell ref="N49:N50"/>
    <mergeCell ref="R49:R50"/>
    <mergeCell ref="B51:B53"/>
    <mergeCell ref="C51:C53"/>
    <mergeCell ref="N51:R53"/>
    <mergeCell ref="S51:S53"/>
    <mergeCell ref="D52:D53"/>
    <mergeCell ref="H52:H53"/>
    <mergeCell ref="I52:I53"/>
    <mergeCell ref="M52:M53"/>
    <mergeCell ref="T60:X61"/>
    <mergeCell ref="T51:T53"/>
    <mergeCell ref="U51:U53"/>
    <mergeCell ref="V51:W53"/>
    <mergeCell ref="Y68:AA69"/>
    <mergeCell ref="A56:AE58"/>
    <mergeCell ref="B62:B63"/>
    <mergeCell ref="C62:C63"/>
    <mergeCell ref="C66:C67"/>
    <mergeCell ref="B66:B67"/>
    <mergeCell ref="F67:G70"/>
    <mergeCell ref="K67:L69"/>
    <mergeCell ref="B70:B71"/>
    <mergeCell ref="C70:C71"/>
    <mergeCell ref="P61:Q64"/>
    <mergeCell ref="N65:O68"/>
    <mergeCell ref="H65:I68"/>
    <mergeCell ref="Y72:AA73"/>
    <mergeCell ref="T72:X73"/>
    <mergeCell ref="P69:Q72"/>
    <mergeCell ref="Y60:AA61"/>
    <mergeCell ref="Y64:AA65"/>
    <mergeCell ref="T64:X65"/>
    <mergeCell ref="T68:X69"/>
  </mergeCells>
  <conditionalFormatting sqref="AA7:AB18 AA26:AB37 V45:W53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7:B18 B26:B37">
    <cfRule type="expression" priority="3" dxfId="2" stopIfTrue="1">
      <formula>AA7=1</formula>
    </cfRule>
    <cfRule type="expression" priority="4" dxfId="3" stopIfTrue="1">
      <formula>AA7=2</formula>
    </cfRule>
  </conditionalFormatting>
  <conditionalFormatting sqref="C7:C18 C26:C37">
    <cfRule type="expression" priority="5" dxfId="2" stopIfTrue="1">
      <formula>AA7=1</formula>
    </cfRule>
    <cfRule type="expression" priority="6" dxfId="3" stopIfTrue="1">
      <formula>AA7=2</formula>
    </cfRule>
  </conditionalFormatting>
  <conditionalFormatting sqref="B45:B53">
    <cfRule type="expression" priority="7" dxfId="2" stopIfTrue="1">
      <formula>V45=1</formula>
    </cfRule>
    <cfRule type="expression" priority="8" dxfId="3" stopIfTrue="1">
      <formula>V45=2</formula>
    </cfRule>
  </conditionalFormatting>
  <conditionalFormatting sqref="C45:C53">
    <cfRule type="expression" priority="9" dxfId="2" stopIfTrue="1">
      <formula>V45=1</formula>
    </cfRule>
    <cfRule type="expression" priority="10" dxfId="3" stopIfTrue="1">
      <formula>V45=2</formula>
    </cfRule>
  </conditionalFormatting>
  <printOptions/>
  <pageMargins left="0.75" right="0.75" top="1" bottom="1" header="0.512" footer="0.512"/>
  <pageSetup orientation="portrait" paperSize="9" scale="85" r:id="rId2"/>
  <rowBreaks count="1" manualBreakCount="1">
    <brk id="3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Fujita</cp:lastModifiedBy>
  <cp:lastPrinted>2019-06-21T23:21:33Z</cp:lastPrinted>
  <dcterms:created xsi:type="dcterms:W3CDTF">2016-05-24T16:08:37Z</dcterms:created>
  <dcterms:modified xsi:type="dcterms:W3CDTF">2022-06-05T09:19:59Z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