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5480" windowHeight="9255" tabRatio="917" activeTab="0"/>
  </bookViews>
  <sheets>
    <sheet name="表紙" sheetId="1" r:id="rId1"/>
    <sheet name="男子シングルス" sheetId="2" r:id="rId2"/>
    <sheet name="男子ダブルス" sheetId="3" r:id="rId3"/>
    <sheet name="女子シングルス" sheetId="4" r:id="rId4"/>
    <sheet name="女子ダブルス" sheetId="5" r:id="rId5"/>
    <sheet name="集計" sheetId="6" r:id="rId6"/>
  </sheets>
  <definedNames>
    <definedName name="_xlnm.Print_Area" localSheetId="3">'女子シングルス'!$A$1:$AG$146</definedName>
    <definedName name="_xlnm.Print_Area" localSheetId="4">'女子ダブルス'!$A$1:$Z$87</definedName>
    <definedName name="_xlnm.Print_Area" localSheetId="1">'男子シングルス'!$A$1:$AH$98</definedName>
    <definedName name="_xlnm.Print_Area" localSheetId="2">'男子ダブルス'!$A$1:$AH$49</definedName>
    <definedName name="_xlnm.Print_Area" localSheetId="0">'表紙'!$A$1:$H$45</definedName>
  </definedNames>
  <calcPr fullCalcOnLoad="1"/>
</workbook>
</file>

<file path=xl/sharedStrings.xml><?xml version="1.0" encoding="utf-8"?>
<sst xmlns="http://schemas.openxmlformats.org/spreadsheetml/2006/main" count="727" uniqueCount="331">
  <si>
    <t>新居浜JBC新人戦大会</t>
  </si>
  <si>
    <t>主催　新居浜市ジュニアバドミントン連盟</t>
  </si>
  <si>
    <t>後援　新居浜市教育委員会</t>
  </si>
  <si>
    <t>　　　新居浜市バドミントン協会</t>
  </si>
  <si>
    <t>惣開</t>
  </si>
  <si>
    <t>神郷</t>
  </si>
  <si>
    <t>新小</t>
  </si>
  <si>
    <t>大生院</t>
  </si>
  <si>
    <t>船木</t>
  </si>
  <si>
    <t>角野</t>
  </si>
  <si>
    <t>宮西</t>
  </si>
  <si>
    <t>中萩</t>
  </si>
  <si>
    <t>男S</t>
  </si>
  <si>
    <t>男W</t>
  </si>
  <si>
    <t>女S</t>
  </si>
  <si>
    <t>女W</t>
  </si>
  <si>
    <t>合計</t>
  </si>
  <si>
    <t>金額</t>
  </si>
  <si>
    <t>平成２８年度</t>
  </si>
  <si>
    <t>場所　新居浜市山根総合体育館</t>
  </si>
  <si>
    <t>日時　平成２８年６月４日（日）9:00～22:00</t>
  </si>
  <si>
    <t>-</t>
  </si>
  <si>
    <t>（大生院）</t>
  </si>
  <si>
    <t>山野　太喜</t>
  </si>
  <si>
    <t>福本　桜輝</t>
  </si>
  <si>
    <t>（新小）</t>
  </si>
  <si>
    <t>3年4位</t>
  </si>
  <si>
    <t>2年1位</t>
  </si>
  <si>
    <t>2年2位</t>
  </si>
  <si>
    <t>勝敗</t>
  </si>
  <si>
    <t>順位</t>
  </si>
  <si>
    <t>武智　裕輝</t>
  </si>
  <si>
    <t>-</t>
  </si>
  <si>
    <t>（中萩）</t>
  </si>
  <si>
    <t>星河　大雅</t>
  </si>
  <si>
    <t>-</t>
  </si>
  <si>
    <t>三並　汰生</t>
  </si>
  <si>
    <t>（神郷）</t>
  </si>
  <si>
    <t>永易　蒼大</t>
  </si>
  <si>
    <t>-</t>
  </si>
  <si>
    <t>福田　央穀</t>
  </si>
  <si>
    <t>-</t>
  </si>
  <si>
    <t>（宮西）</t>
  </si>
  <si>
    <t>石川　愛兜</t>
  </si>
  <si>
    <t>-</t>
  </si>
  <si>
    <t>-</t>
  </si>
  <si>
    <t>小野　泰嗣</t>
  </si>
  <si>
    <t>石川　翔阿</t>
  </si>
  <si>
    <t>（角野）</t>
  </si>
  <si>
    <t>山中　彰恭</t>
  </si>
  <si>
    <t>-</t>
  </si>
  <si>
    <t>岡田　一晟</t>
  </si>
  <si>
    <t>-</t>
  </si>
  <si>
    <t>伊藤　幸啓</t>
  </si>
  <si>
    <t>佐薙　優孝</t>
  </si>
  <si>
    <t>加藤　秋芳</t>
  </si>
  <si>
    <t>小西　真央</t>
  </si>
  <si>
    <t>福本・山野</t>
  </si>
  <si>
    <t>福田・永易</t>
  </si>
  <si>
    <t>星河・三並</t>
  </si>
  <si>
    <t>大西・小野</t>
  </si>
  <si>
    <t>山中・伊藤</t>
  </si>
  <si>
    <t>福本　桜輝
山野　太喜</t>
  </si>
  <si>
    <t>-</t>
  </si>
  <si>
    <t>福田　央穀
永易　蒼大</t>
  </si>
  <si>
    <t>星河　大雅
三並　汰生</t>
  </si>
  <si>
    <t>山中　彰恭
伊藤　幸啓</t>
  </si>
  <si>
    <t>内田・佐々木</t>
  </si>
  <si>
    <t>小西・岡田</t>
  </si>
  <si>
    <t>加藤・坂口</t>
  </si>
  <si>
    <t>佐薙・石川</t>
  </si>
  <si>
    <t>-</t>
  </si>
  <si>
    <t>小西　真央
岡田　一晟</t>
  </si>
  <si>
    <t>-</t>
  </si>
  <si>
    <t>-</t>
  </si>
  <si>
    <t>佐薙　優孝
石川　翔阿</t>
  </si>
  <si>
    <t>篠原　多輝</t>
  </si>
  <si>
    <t>田中　暁葉</t>
  </si>
  <si>
    <t>（船木）</t>
  </si>
  <si>
    <t>山内　理子</t>
  </si>
  <si>
    <t>篠藤　美佑</t>
  </si>
  <si>
    <t>（惣開）</t>
  </si>
  <si>
    <t>中田　彩音</t>
  </si>
  <si>
    <t>山中　南奈</t>
  </si>
  <si>
    <t>玉井　美羽</t>
  </si>
  <si>
    <t>近藤　歩愛</t>
  </si>
  <si>
    <t>高島　小奈</t>
  </si>
  <si>
    <t>鈴木　菜夏</t>
  </si>
  <si>
    <t>片岡　優依</t>
  </si>
  <si>
    <t>池田　愛華</t>
  </si>
  <si>
    <t>森本　遥香</t>
  </si>
  <si>
    <t>野村　向菜</t>
  </si>
  <si>
    <t>小川　桃佳</t>
  </si>
  <si>
    <t>上田　優明</t>
  </si>
  <si>
    <t>三並　倭子</t>
  </si>
  <si>
    <t>武田　莉幸</t>
  </si>
  <si>
    <t>藤代　咲空</t>
  </si>
  <si>
    <t>竹内　心優</t>
  </si>
  <si>
    <t>寺田　有里</t>
  </si>
  <si>
    <t>三谷　舞花</t>
  </si>
  <si>
    <t>波多　柚香</t>
  </si>
  <si>
    <t>日田　千遥</t>
  </si>
  <si>
    <t>篠原　心花</t>
  </si>
  <si>
    <t>本多　歩愛</t>
  </si>
  <si>
    <t>久保　友乃</t>
  </si>
  <si>
    <t>篠藤　美伶</t>
  </si>
  <si>
    <t>小倉　愛</t>
  </si>
  <si>
    <t>山中　咲嬉</t>
  </si>
  <si>
    <t>二宮　美来</t>
  </si>
  <si>
    <t>林田　咲希</t>
  </si>
  <si>
    <t>中田　明里</t>
  </si>
  <si>
    <t>鈴木　蛍</t>
  </si>
  <si>
    <t>福本　愛咲</t>
  </si>
  <si>
    <t>河端　咲和</t>
  </si>
  <si>
    <t>三好　凛久</t>
  </si>
  <si>
    <t>内田　陽毬</t>
  </si>
  <si>
    <t>宮崎　花音</t>
  </si>
  <si>
    <t>森　美羽</t>
  </si>
  <si>
    <t>川村　彩夏</t>
  </si>
  <si>
    <t>加藤　はる</t>
  </si>
  <si>
    <t>近藤　彩菜</t>
  </si>
  <si>
    <t>山内　結衣</t>
  </si>
  <si>
    <t>近藤　咲姫</t>
  </si>
  <si>
    <t>高橋　莉帆</t>
  </si>
  <si>
    <t>高橋　りな</t>
  </si>
  <si>
    <t>田坂　美月</t>
  </si>
  <si>
    <t>合田　柚葵</t>
  </si>
  <si>
    <t>山本　萌愛</t>
  </si>
  <si>
    <t>Ａブロック</t>
  </si>
  <si>
    <t>近藤･篠原</t>
  </si>
  <si>
    <t>酒井･篠藤</t>
  </si>
  <si>
    <t>高島･山中</t>
  </si>
  <si>
    <t>近藤　歩愛
篠原　多輝</t>
  </si>
  <si>
    <t>酒井 里彩子
篠藤　美佑</t>
  </si>
  <si>
    <t>-</t>
  </si>
  <si>
    <t>高島　小奈
山中　南奈</t>
  </si>
  <si>
    <t>Ｂブロック</t>
  </si>
  <si>
    <t>田中･神野</t>
  </si>
  <si>
    <t>-</t>
  </si>
  <si>
    <t>-</t>
  </si>
  <si>
    <t>波多　柚香
篠原　心花</t>
  </si>
  <si>
    <t>日田　千遥
池田　愛華</t>
  </si>
  <si>
    <t>曽我部 希風
藤代　咲空</t>
  </si>
  <si>
    <t>片岡　優依
佐々木 弥都</t>
  </si>
  <si>
    <t>三並　倭子
武田　莉幸</t>
  </si>
  <si>
    <t>鈴木　菜夏
神野 ひかり</t>
  </si>
  <si>
    <t>2年生以下男子ダブルス</t>
  </si>
  <si>
    <t>該当なし</t>
  </si>
  <si>
    <t>3年生男子ダブルス</t>
  </si>
  <si>
    <t>4年生男子ダブルス</t>
  </si>
  <si>
    <t>2年生以下女子シングルス</t>
  </si>
  <si>
    <t>3年生女子シングルス</t>
  </si>
  <si>
    <t>4年生女子シングルス</t>
  </si>
  <si>
    <t>5年生女子シングルス</t>
  </si>
  <si>
    <t>渡辺　菜月</t>
  </si>
  <si>
    <t>6年生女子シングルス</t>
  </si>
  <si>
    <t>間崎　妃那</t>
  </si>
  <si>
    <t>５年生以下男子ダブルス</t>
  </si>
  <si>
    <t>６年生男子ダブルス</t>
  </si>
  <si>
    <t>2年生以下男子シングルス</t>
  </si>
  <si>
    <t>３年生男子シングルス</t>
  </si>
  <si>
    <t>4年生男子シングルス</t>
  </si>
  <si>
    <t>5年生男子シングルス</t>
  </si>
  <si>
    <t>６年生男子シングルス</t>
  </si>
  <si>
    <t>3年生以下女子ダブルス</t>
  </si>
  <si>
    <t>2年生以下女子ダブルス</t>
  </si>
  <si>
    <t>中田　彩音
佐々木 愛莉</t>
  </si>
  <si>
    <t>十亀 友希那
玉井　美羽</t>
  </si>
  <si>
    <t>田中　暁葉
神野ななほ</t>
  </si>
  <si>
    <t>中田･佐々木</t>
  </si>
  <si>
    <t>十亀･玉井</t>
  </si>
  <si>
    <t>4年生女子ダブルス</t>
  </si>
  <si>
    <t>5年生女子ダブルス</t>
  </si>
  <si>
    <t>川村　彩夏
渡辺　菜月</t>
  </si>
  <si>
    <t>（中　萩）</t>
  </si>
  <si>
    <t>（角　野）</t>
  </si>
  <si>
    <t>曽我部奈由
山中　咲嬉</t>
  </si>
  <si>
    <t>（神　郷）</t>
  </si>
  <si>
    <t>小倉　　愛
宮崎　花音</t>
  </si>
  <si>
    <t>（船　木）
（宮　西）</t>
  </si>
  <si>
    <t>久保　友乃
林田　咲希</t>
  </si>
  <si>
    <t>二宮　美来
篠藤　美伶</t>
  </si>
  <si>
    <t>（惣　開）</t>
  </si>
  <si>
    <t>内田　陽毬
中田　明里</t>
  </si>
  <si>
    <t>福本　愛咲
森　　美羽</t>
  </si>
  <si>
    <t>（新　小）</t>
  </si>
  <si>
    <t>（船　木）</t>
  </si>
  <si>
    <t>鈴木　　蛍
三好　凛久</t>
  </si>
  <si>
    <t>6年生女子ダブルス</t>
  </si>
  <si>
    <t>加藤　はる
近藤　彩菜</t>
  </si>
  <si>
    <t>奥野谷日和
田坂　美月</t>
  </si>
  <si>
    <t>（宮　西）</t>
  </si>
  <si>
    <t>合田　柚葵
間﨑　妃那</t>
  </si>
  <si>
    <t>高橋　莉帆
近藤　咲姫</t>
  </si>
  <si>
    <t>石川　愛梨
山内　結衣</t>
  </si>
  <si>
    <t>高橋　りな
本多　歩愛</t>
  </si>
  <si>
    <t>（神　郷）
（大生院）</t>
  </si>
  <si>
    <t>山本　萌愛
加藤　　凛</t>
  </si>
  <si>
    <t>（船 木）</t>
  </si>
  <si>
    <t>（中 萩）</t>
  </si>
  <si>
    <t>（新 小）
（神 郷）</t>
  </si>
  <si>
    <t>（惣 開）</t>
  </si>
  <si>
    <t>（角 野）</t>
  </si>
  <si>
    <t>（中 萩）</t>
  </si>
  <si>
    <t>（角 野）</t>
  </si>
  <si>
    <t>（宮　西）</t>
  </si>
  <si>
    <t>（船　木）</t>
  </si>
  <si>
    <t>（中　萩）</t>
  </si>
  <si>
    <t>（新　小）</t>
  </si>
  <si>
    <t>（角　野）</t>
  </si>
  <si>
    <t>（神　郷）</t>
  </si>
  <si>
    <t>（惣　開）</t>
  </si>
  <si>
    <t>（新　小）
（大生院）</t>
  </si>
  <si>
    <t>（新　小）
（宮　西）</t>
  </si>
  <si>
    <t>加藤　 秋芳
坂口凌以智</t>
  </si>
  <si>
    <t>内田　　　葵
佐々木陸翔</t>
  </si>
  <si>
    <t>大西龍之介
小野　泰嗣</t>
  </si>
  <si>
    <t>大西龍之介</t>
  </si>
  <si>
    <t>佐々木圭都</t>
  </si>
  <si>
    <t>佐々木陸翔</t>
  </si>
  <si>
    <t>坂口凌以智</t>
  </si>
  <si>
    <t>武智</t>
  </si>
  <si>
    <t>星河</t>
  </si>
  <si>
    <t>三並</t>
  </si>
  <si>
    <t>永易</t>
  </si>
  <si>
    <t>福田</t>
  </si>
  <si>
    <t>石川</t>
  </si>
  <si>
    <t>大西</t>
  </si>
  <si>
    <t>小野</t>
  </si>
  <si>
    <t>山中</t>
  </si>
  <si>
    <t>岡田</t>
  </si>
  <si>
    <t>伊藤</t>
  </si>
  <si>
    <t>佐々木</t>
  </si>
  <si>
    <t>曽我部希風</t>
  </si>
  <si>
    <t>神野ななほ</t>
  </si>
  <si>
    <t>曽我部柚羽</t>
  </si>
  <si>
    <t>佐々木弥都</t>
  </si>
  <si>
    <t>佐々木愛莉</t>
  </si>
  <si>
    <t>十亀友希那</t>
  </si>
  <si>
    <t>酒井里彩子</t>
  </si>
  <si>
    <t>神野ひかり</t>
  </si>
  <si>
    <t>曽我部彩羽</t>
  </si>
  <si>
    <t>曽我部奈由</t>
  </si>
  <si>
    <t>奥野谷日和</t>
  </si>
  <si>
    <t>加藤　 凛</t>
  </si>
  <si>
    <t>石川　愛梨</t>
  </si>
  <si>
    <t>12-21
5-21</t>
  </si>
  <si>
    <t>14-21
21-14
21-13</t>
  </si>
  <si>
    <t>21-7
21-9</t>
  </si>
  <si>
    <t>21-10
21-10</t>
  </si>
  <si>
    <t>21-12
21-18</t>
  </si>
  <si>
    <t>19-21
16-21</t>
  </si>
  <si>
    <t>21-11
14-21
15-21</t>
  </si>
  <si>
    <t>10-21
15-21</t>
  </si>
  <si>
    <t>9-21
12-21</t>
  </si>
  <si>
    <t>21-8
21-13</t>
  </si>
  <si>
    <t>21-12
21-8</t>
  </si>
  <si>
    <t>21-12
21-10</t>
  </si>
  <si>
    <t>21-15
21-11</t>
  </si>
  <si>
    <t>21-5
21-2</t>
  </si>
  <si>
    <t>4-21
7-21</t>
  </si>
  <si>
    <t>21-8
21-12</t>
  </si>
  <si>
    <t>17-21
17-21</t>
  </si>
  <si>
    <t>21-15
21-12</t>
  </si>
  <si>
    <t>17-21
21-9
19-21</t>
  </si>
  <si>
    <t>13-21
14-21</t>
  </si>
  <si>
    <t>6-21
13-21</t>
  </si>
  <si>
    <t>21-15
21-10</t>
  </si>
  <si>
    <t>8-21
8-21</t>
  </si>
  <si>
    <t>21-4
21-6</t>
  </si>
  <si>
    <t>2-21
12-21</t>
  </si>
  <si>
    <t>21-19
21-7</t>
  </si>
  <si>
    <t>21-16
21-17</t>
  </si>
  <si>
    <t>5-21
2-21</t>
  </si>
  <si>
    <t>21-10
21-17</t>
  </si>
  <si>
    <t>21-13
21-18</t>
  </si>
  <si>
    <t>21-8
21-4</t>
  </si>
  <si>
    <t>21-6
21-12</t>
  </si>
  <si>
    <t>21-10
21-6</t>
  </si>
  <si>
    <t>21-10
18-21
21-13</t>
  </si>
  <si>
    <t>21-4
21-4</t>
  </si>
  <si>
    <t>21-8
21-9</t>
  </si>
  <si>
    <t>4-21
2-21</t>
  </si>
  <si>
    <t>9-21
7-21</t>
  </si>
  <si>
    <t>21-3
21-2</t>
  </si>
  <si>
    <t>21-5
21-5</t>
  </si>
  <si>
    <t>10-21
5-21</t>
  </si>
  <si>
    <t>16-21
13-21</t>
  </si>
  <si>
    <t>18-21
18-21</t>
  </si>
  <si>
    <t>21-3
21-5</t>
  </si>
  <si>
    <t>21-10
21-13</t>
  </si>
  <si>
    <t>6-21
2-21</t>
  </si>
  <si>
    <t>14-21
18-21</t>
  </si>
  <si>
    <t>内田　　葵</t>
  </si>
  <si>
    <t>17-21
21-13
21-19</t>
  </si>
  <si>
    <t>15-21
3-21</t>
  </si>
  <si>
    <t>5-21
3-21</t>
  </si>
  <si>
    <t>21-5
21-13</t>
  </si>
  <si>
    <t>21-14
21-12</t>
  </si>
  <si>
    <t>5-21
11-21</t>
  </si>
  <si>
    <t>21-19
11-21
17-21</t>
  </si>
  <si>
    <t>6-21
6-21</t>
  </si>
  <si>
    <t>21-5
21-4</t>
  </si>
  <si>
    <t>21-4
21-11</t>
  </si>
  <si>
    <t>21-5
21-7</t>
  </si>
  <si>
    <t>7-21
1-21</t>
  </si>
  <si>
    <t>21-12
21-7</t>
  </si>
  <si>
    <t>8-21
2-21</t>
  </si>
  <si>
    <t>21-6
21-5</t>
  </si>
  <si>
    <t>21-10
21-16</t>
  </si>
  <si>
    <t>21-18
10-21
11-21</t>
  </si>
  <si>
    <t>21-9
21-19</t>
  </si>
  <si>
    <t>21-8
21-10</t>
  </si>
  <si>
    <t>10-21
7-21</t>
  </si>
  <si>
    <t>13-21
21-17
17-21</t>
  </si>
  <si>
    <t>7-21
6-21</t>
  </si>
  <si>
    <t>21-3
21-8</t>
  </si>
  <si>
    <t>3年3位</t>
  </si>
  <si>
    <t>15-21
17-21</t>
  </si>
  <si>
    <t>21-6
21-9</t>
  </si>
  <si>
    <t>14-21
14-21</t>
  </si>
  <si>
    <t>21-8
21-6</t>
  </si>
  <si>
    <t>16-21
21-17
21-8</t>
  </si>
  <si>
    <t>14-21
9-21</t>
  </si>
  <si>
    <t>21-14
21-13</t>
  </si>
  <si>
    <t>21-13
18-21
21-11</t>
  </si>
  <si>
    <t>21-12
21-13</t>
  </si>
  <si>
    <t>15-21
21-17
22-20</t>
  </si>
  <si>
    <t>21-19
14-21
21-19</t>
  </si>
  <si>
    <t>15-21
10-21</t>
  </si>
  <si>
    <t>18-21
15-21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</si>
</sst>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Osaka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40"/>
      <color indexed="8"/>
      <name val="ＭＳ Ｐゴシック"/>
      <family val="3"/>
    </font>
    <font>
      <sz val="18"/>
      <name val="Osaka"/>
      <family val="3"/>
    </font>
    <font>
      <sz val="6"/>
      <name val="Osaka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b/>
      <sz val="20"/>
      <color indexed="12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2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Osaka"/>
      <family val="3"/>
    </font>
    <font>
      <sz val="6"/>
      <color indexed="9"/>
      <name val="ＭＳ Ｐゴシック"/>
      <family val="3"/>
    </font>
    <font>
      <sz val="8"/>
      <color indexed="9"/>
      <name val="ＭＳ Ｐゴシック"/>
      <family val="3"/>
    </font>
    <font>
      <b/>
      <sz val="12"/>
      <color indexed="10"/>
      <name val="Osaka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0" fillId="7" borderId="4" applyNumberFormat="0" applyAlignment="0" applyProtection="0"/>
    <xf numFmtId="0" fontId="2" fillId="0" borderId="0">
      <alignment vertical="center"/>
      <protection/>
    </xf>
    <xf numFmtId="0" fontId="8" fillId="0" borderId="0">
      <alignment vertical="center"/>
      <protection/>
    </xf>
    <xf numFmtId="0" fontId="31" fillId="4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60">
      <alignment vertical="center"/>
      <protection/>
    </xf>
    <xf numFmtId="0" fontId="3" fillId="0" borderId="0" xfId="60" applyFont="1">
      <alignment vertical="center"/>
      <protection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5" fontId="0" fillId="0" borderId="10" xfId="0" applyNumberFormat="1" applyBorder="1" applyAlignment="1">
      <alignment vertical="center"/>
    </xf>
    <xf numFmtId="0" fontId="8" fillId="0" borderId="0" xfId="61">
      <alignment vertical="center"/>
      <protection/>
    </xf>
    <xf numFmtId="0" fontId="10" fillId="0" borderId="0" xfId="61" applyFont="1">
      <alignment vertical="center"/>
      <protection/>
    </xf>
    <xf numFmtId="0" fontId="11" fillId="0" borderId="0" xfId="61" applyFont="1" applyAlignment="1">
      <alignment horizontal="center" vertical="center"/>
      <protection/>
    </xf>
    <xf numFmtId="0" fontId="8" fillId="0" borderId="11" xfId="61" applyBorder="1">
      <alignment vertical="center"/>
      <protection/>
    </xf>
    <xf numFmtId="0" fontId="8" fillId="0" borderId="12" xfId="61" applyBorder="1">
      <alignment vertical="center"/>
      <protection/>
    </xf>
    <xf numFmtId="0" fontId="11" fillId="0" borderId="0" xfId="61" applyFont="1">
      <alignment vertical="center"/>
      <protection/>
    </xf>
    <xf numFmtId="0" fontId="11" fillId="0" borderId="0" xfId="61" applyFont="1" applyBorder="1" applyAlignment="1">
      <alignment horizontal="center" vertical="center" wrapText="1"/>
      <protection/>
    </xf>
    <xf numFmtId="0" fontId="8" fillId="0" borderId="0" xfId="61" applyAlignment="1">
      <alignment horizontal="left" vertical="center"/>
      <protection/>
    </xf>
    <xf numFmtId="0" fontId="11" fillId="0" borderId="0" xfId="61" applyFont="1" applyAlignment="1">
      <alignment horizontal="left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8" fillId="0" borderId="14" xfId="61" applyBorder="1" applyAlignment="1">
      <alignment horizontal="center" vertical="center"/>
      <protection/>
    </xf>
    <xf numFmtId="0" fontId="2" fillId="0" borderId="0" xfId="61" applyFont="1" applyBorder="1" applyAlignment="1" quotePrefix="1">
      <alignment horizontal="center" vertical="center"/>
      <protection/>
    </xf>
    <xf numFmtId="0" fontId="8" fillId="0" borderId="15" xfId="61" applyBorder="1" applyAlignment="1">
      <alignment horizontal="center" vertical="center"/>
      <protection/>
    </xf>
    <xf numFmtId="0" fontId="8" fillId="0" borderId="0" xfId="61" applyBorder="1" applyAlignment="1">
      <alignment horizontal="center" vertical="center"/>
      <protection/>
    </xf>
    <xf numFmtId="0" fontId="8" fillId="0" borderId="11" xfId="61" applyBorder="1" applyAlignment="1">
      <alignment horizontal="center" vertical="center"/>
      <protection/>
    </xf>
    <xf numFmtId="0" fontId="2" fillId="0" borderId="11" xfId="61" applyFont="1" applyBorder="1" applyAlignment="1" quotePrefix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8" fillId="0" borderId="17" xfId="61" applyBorder="1">
      <alignment vertical="center"/>
      <protection/>
    </xf>
    <xf numFmtId="0" fontId="2" fillId="0" borderId="14" xfId="61" applyFont="1" applyBorder="1" applyAlignment="1" quotePrefix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11" xfId="61" applyFont="1" applyBorder="1" applyAlignment="1">
      <alignment horizontal="center" vertical="center"/>
      <protection/>
    </xf>
    <xf numFmtId="0" fontId="8" fillId="0" borderId="0" xfId="61" applyFont="1">
      <alignment vertical="center"/>
      <protection/>
    </xf>
    <xf numFmtId="0" fontId="8" fillId="0" borderId="17" xfId="61" applyFont="1" applyBorder="1">
      <alignment vertical="center"/>
      <protection/>
    </xf>
    <xf numFmtId="0" fontId="8" fillId="0" borderId="0" xfId="61" applyFont="1" applyBorder="1">
      <alignment vertical="center"/>
      <protection/>
    </xf>
    <xf numFmtId="0" fontId="8" fillId="0" borderId="0" xfId="61" applyAlignment="1">
      <alignment horizontal="center" vertical="center"/>
      <protection/>
    </xf>
    <xf numFmtId="0" fontId="8" fillId="0" borderId="14" xfId="61" applyBorder="1">
      <alignment vertical="center"/>
      <protection/>
    </xf>
    <xf numFmtId="0" fontId="8" fillId="0" borderId="0" xfId="61" applyBorder="1">
      <alignment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12" fillId="0" borderId="19" xfId="61" applyFont="1" applyBorder="1" applyAlignment="1">
      <alignment horizontal="center" vertical="center"/>
      <protection/>
    </xf>
    <xf numFmtId="0" fontId="8" fillId="0" borderId="19" xfId="61" applyBorder="1" applyAlignment="1">
      <alignment horizontal="center" vertical="center"/>
      <protection/>
    </xf>
    <xf numFmtId="0" fontId="8" fillId="0" borderId="10" xfId="61" applyBorder="1" applyAlignment="1">
      <alignment horizontal="center" vertical="center"/>
      <protection/>
    </xf>
    <xf numFmtId="0" fontId="6" fillId="0" borderId="13" xfId="61" applyFont="1" applyBorder="1">
      <alignment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top"/>
      <protection/>
    </xf>
    <xf numFmtId="0" fontId="2" fillId="0" borderId="11" xfId="61" applyFont="1" applyBorder="1" applyAlignment="1">
      <alignment horizontal="center" vertical="top"/>
      <protection/>
    </xf>
    <xf numFmtId="0" fontId="2" fillId="0" borderId="17" xfId="61" applyFont="1" applyBorder="1">
      <alignment vertical="center"/>
      <protection/>
    </xf>
    <xf numFmtId="0" fontId="2" fillId="0" borderId="15" xfId="61" applyFont="1" applyBorder="1">
      <alignment vertical="center"/>
      <protection/>
    </xf>
    <xf numFmtId="0" fontId="8" fillId="0" borderId="0" xfId="61" applyFont="1" applyAlignment="1">
      <alignment horizontal="center" vertical="center"/>
      <protection/>
    </xf>
    <xf numFmtId="0" fontId="8" fillId="0" borderId="14" xfId="61" applyFont="1" applyBorder="1">
      <alignment vertical="center"/>
      <protection/>
    </xf>
    <xf numFmtId="0" fontId="8" fillId="0" borderId="15" xfId="61" applyBorder="1">
      <alignment vertical="center"/>
      <protection/>
    </xf>
    <xf numFmtId="0" fontId="11" fillId="0" borderId="14" xfId="61" applyFont="1" applyBorder="1">
      <alignment vertical="center"/>
      <protection/>
    </xf>
    <xf numFmtId="0" fontId="11" fillId="0" borderId="0" xfId="61" applyFont="1" applyBorder="1">
      <alignment vertical="center"/>
      <protection/>
    </xf>
    <xf numFmtId="0" fontId="11" fillId="0" borderId="0" xfId="61" applyFont="1" applyAlignment="1">
      <alignment horizontal="right" vertical="center"/>
      <protection/>
    </xf>
    <xf numFmtId="0" fontId="8" fillId="0" borderId="20" xfId="61" applyBorder="1">
      <alignment vertical="center"/>
      <protection/>
    </xf>
    <xf numFmtId="0" fontId="11" fillId="0" borderId="11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16" xfId="61" applyBorder="1">
      <alignment vertical="center"/>
      <protection/>
    </xf>
    <xf numFmtId="0" fontId="11" fillId="0" borderId="11" xfId="61" applyFont="1" applyBorder="1" applyAlignment="1">
      <alignment horizontal="left" vertical="center"/>
      <protection/>
    </xf>
    <xf numFmtId="0" fontId="13" fillId="0" borderId="18" xfId="61" applyFont="1" applyBorder="1" applyAlignment="1">
      <alignment horizontal="center" vertical="center"/>
      <protection/>
    </xf>
    <xf numFmtId="0" fontId="14" fillId="0" borderId="0" xfId="61" applyFont="1">
      <alignment vertical="center"/>
      <protection/>
    </xf>
    <xf numFmtId="0" fontId="15" fillId="0" borderId="0" xfId="61" applyFont="1">
      <alignment vertical="center"/>
      <protection/>
    </xf>
    <xf numFmtId="0" fontId="16" fillId="0" borderId="0" xfId="61" applyFont="1">
      <alignment vertical="center"/>
      <protection/>
    </xf>
    <xf numFmtId="0" fontId="17" fillId="0" borderId="0" xfId="61" applyFont="1">
      <alignment vertical="center"/>
      <protection/>
    </xf>
    <xf numFmtId="0" fontId="11" fillId="0" borderId="0" xfId="61" applyFont="1" applyBorder="1" applyAlignment="1">
      <alignment horizontal="left"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8" fillId="0" borderId="21" xfId="61" applyBorder="1">
      <alignment vertical="center"/>
      <protection/>
    </xf>
    <xf numFmtId="0" fontId="8" fillId="0" borderId="22" xfId="61" applyBorder="1">
      <alignment vertical="center"/>
      <protection/>
    </xf>
    <xf numFmtId="0" fontId="8" fillId="0" borderId="23" xfId="61" applyBorder="1">
      <alignment vertical="center"/>
      <protection/>
    </xf>
    <xf numFmtId="0" fontId="8" fillId="0" borderId="24" xfId="61" applyBorder="1">
      <alignment vertical="center"/>
      <protection/>
    </xf>
    <xf numFmtId="0" fontId="8" fillId="0" borderId="25" xfId="61" applyBorder="1">
      <alignment vertical="center"/>
      <protection/>
    </xf>
    <xf numFmtId="0" fontId="8" fillId="0" borderId="26" xfId="61" applyBorder="1">
      <alignment vertical="center"/>
      <protection/>
    </xf>
    <xf numFmtId="0" fontId="8" fillId="0" borderId="27" xfId="61" applyBorder="1">
      <alignment vertical="center"/>
      <protection/>
    </xf>
    <xf numFmtId="0" fontId="8" fillId="0" borderId="28" xfId="61" applyBorder="1">
      <alignment vertical="center"/>
      <protection/>
    </xf>
    <xf numFmtId="0" fontId="8" fillId="0" borderId="29" xfId="61" applyBorder="1">
      <alignment vertical="center"/>
      <protection/>
    </xf>
    <xf numFmtId="0" fontId="11" fillId="0" borderId="21" xfId="61" applyFont="1" applyBorder="1" applyAlignment="1">
      <alignment horizontal="right" vertical="center"/>
      <protection/>
    </xf>
    <xf numFmtId="0" fontId="8" fillId="0" borderId="30" xfId="61" applyBorder="1">
      <alignment vertical="center"/>
      <protection/>
    </xf>
    <xf numFmtId="0" fontId="8" fillId="0" borderId="31" xfId="61" applyBorder="1">
      <alignment vertical="center"/>
      <protection/>
    </xf>
    <xf numFmtId="0" fontId="8" fillId="0" borderId="20" xfId="61" applyBorder="1" applyAlignment="1">
      <alignment horizontal="center" vertical="center"/>
      <protection/>
    </xf>
    <xf numFmtId="0" fontId="2" fillId="0" borderId="16" xfId="61" applyFont="1" applyBorder="1" applyAlignment="1">
      <alignment horizontal="center" vertical="top"/>
      <protection/>
    </xf>
    <xf numFmtId="0" fontId="2" fillId="0" borderId="12" xfId="61" applyFont="1" applyBorder="1" applyAlignment="1">
      <alignment horizontal="center" vertical="top"/>
      <protection/>
    </xf>
    <xf numFmtId="0" fontId="8" fillId="0" borderId="32" xfId="61" applyFont="1" applyBorder="1">
      <alignment vertical="center"/>
      <protection/>
    </xf>
    <xf numFmtId="0" fontId="8" fillId="0" borderId="33" xfId="61" applyFont="1" applyBorder="1">
      <alignment vertical="center"/>
      <protection/>
    </xf>
    <xf numFmtId="0" fontId="8" fillId="0" borderId="34" xfId="61" applyFont="1" applyBorder="1">
      <alignment vertical="center"/>
      <protection/>
    </xf>
    <xf numFmtId="0" fontId="8" fillId="0" borderId="35" xfId="61" applyBorder="1">
      <alignment vertical="center"/>
      <protection/>
    </xf>
    <xf numFmtId="0" fontId="8" fillId="0" borderId="36" xfId="61" applyBorder="1">
      <alignment vertical="center"/>
      <protection/>
    </xf>
    <xf numFmtId="0" fontId="8" fillId="0" borderId="37" xfId="61" applyBorder="1">
      <alignment vertical="center"/>
      <protection/>
    </xf>
    <xf numFmtId="0" fontId="8" fillId="0" borderId="38" xfId="61" applyBorder="1">
      <alignment vertical="center"/>
      <protection/>
    </xf>
    <xf numFmtId="0" fontId="11" fillId="0" borderId="21" xfId="61" applyFont="1" applyBorder="1">
      <alignment vertical="center"/>
      <protection/>
    </xf>
    <xf numFmtId="0" fontId="11" fillId="0" borderId="36" xfId="61" applyFont="1" applyBorder="1" applyAlignment="1">
      <alignment horizontal="center" vertical="center"/>
      <protection/>
    </xf>
    <xf numFmtId="0" fontId="11" fillId="0" borderId="27" xfId="61" applyFont="1" applyBorder="1" applyAlignment="1">
      <alignment horizontal="center" vertical="center"/>
      <protection/>
    </xf>
    <xf numFmtId="0" fontId="8" fillId="0" borderId="0" xfId="61" applyBorder="1" applyAlignment="1">
      <alignment horizontal="left" vertical="center"/>
      <protection/>
    </xf>
    <xf numFmtId="0" fontId="8" fillId="0" borderId="17" xfId="61" applyBorder="1" applyAlignment="1">
      <alignment horizontal="center" vertical="top"/>
      <protection/>
    </xf>
    <xf numFmtId="0" fontId="8" fillId="0" borderId="20" xfId="61" applyBorder="1" applyAlignment="1">
      <alignment horizontal="center" vertical="top"/>
      <protection/>
    </xf>
    <xf numFmtId="0" fontId="11" fillId="0" borderId="0" xfId="61" applyFont="1" applyAlignment="1">
      <alignment horizontal="left" vertical="center"/>
      <protection/>
    </xf>
    <xf numFmtId="0" fontId="8" fillId="0" borderId="15" xfId="61" applyBorder="1" applyAlignment="1">
      <alignment horizontal="center" vertical="center"/>
      <protection/>
    </xf>
    <xf numFmtId="0" fontId="8" fillId="0" borderId="17" xfId="61" applyBorder="1" applyAlignment="1">
      <alignment horizontal="center" vertical="center"/>
      <protection/>
    </xf>
    <xf numFmtId="0" fontId="8" fillId="0" borderId="16" xfId="61" applyBorder="1" applyAlignment="1">
      <alignment horizontal="center" vertical="top"/>
      <protection/>
    </xf>
    <xf numFmtId="0" fontId="8" fillId="0" borderId="12" xfId="61" applyBorder="1" applyAlignment="1">
      <alignment horizontal="center" vertical="top"/>
      <protection/>
    </xf>
    <xf numFmtId="0" fontId="2" fillId="0" borderId="20" xfId="61" applyFont="1" applyBorder="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  <xf numFmtId="0" fontId="11" fillId="0" borderId="0" xfId="61" applyFont="1">
      <alignment vertical="center"/>
      <protection/>
    </xf>
    <xf numFmtId="0" fontId="8" fillId="0" borderId="39" xfId="61" applyBorder="1" applyAlignment="1">
      <alignment horizontal="center" vertical="center"/>
      <protection/>
    </xf>
    <xf numFmtId="0" fontId="11" fillId="0" borderId="14" xfId="61" applyFont="1" applyBorder="1" applyAlignment="1">
      <alignment horizontal="center" vertical="center" wrapText="1"/>
      <protection/>
    </xf>
    <xf numFmtId="0" fontId="11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11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center" vertical="center"/>
      <protection/>
    </xf>
    <xf numFmtId="0" fontId="6" fillId="0" borderId="0" xfId="61" applyFont="1">
      <alignment vertical="center"/>
      <protection/>
    </xf>
    <xf numFmtId="0" fontId="33" fillId="0" borderId="0" xfId="61" applyFont="1">
      <alignment vertical="center"/>
      <protection/>
    </xf>
    <xf numFmtId="0" fontId="34" fillId="0" borderId="0" xfId="61" applyFont="1">
      <alignment vertical="center"/>
      <protection/>
    </xf>
    <xf numFmtId="0" fontId="11" fillId="0" borderId="0" xfId="61" applyFont="1" applyAlignment="1">
      <alignment horizontal="center" vertical="center"/>
      <protection/>
    </xf>
    <xf numFmtId="0" fontId="8" fillId="0" borderId="0" xfId="61" applyAlignment="1">
      <alignment horizontal="center" vertical="center"/>
      <protection/>
    </xf>
    <xf numFmtId="0" fontId="11" fillId="0" borderId="0" xfId="61" applyFont="1" applyAlignment="1">
      <alignment horizontal="right" vertical="center"/>
      <protection/>
    </xf>
    <xf numFmtId="0" fontId="8" fillId="0" borderId="0" xfId="61">
      <alignment vertical="center"/>
      <protection/>
    </xf>
    <xf numFmtId="0" fontId="8" fillId="0" borderId="18" xfId="61" applyBorder="1" applyAlignment="1">
      <alignment horizontal="center" vertical="center"/>
      <protection/>
    </xf>
    <xf numFmtId="0" fontId="8" fillId="0" borderId="19" xfId="61" applyBorder="1" applyAlignment="1">
      <alignment horizontal="center" vertical="center"/>
      <protection/>
    </xf>
    <xf numFmtId="0" fontId="11" fillId="0" borderId="13" xfId="61" applyFont="1" applyBorder="1" applyAlignment="1">
      <alignment horizontal="center" vertical="center"/>
      <protection/>
    </xf>
    <xf numFmtId="0" fontId="11" fillId="0" borderId="16" xfId="61" applyFont="1" applyBorder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/>
      <protection/>
    </xf>
    <xf numFmtId="0" fontId="8" fillId="0" borderId="13" xfId="61" applyBorder="1" applyAlignment="1">
      <alignment horizontal="center" vertical="center"/>
      <protection/>
    </xf>
    <xf numFmtId="0" fontId="8" fillId="0" borderId="16" xfId="61" applyBorder="1" applyAlignment="1">
      <alignment horizontal="center" vertical="center"/>
      <protection/>
    </xf>
    <xf numFmtId="0" fontId="8" fillId="0" borderId="12" xfId="61" applyBorder="1" applyAlignment="1">
      <alignment horizontal="center" vertical="center"/>
      <protection/>
    </xf>
    <xf numFmtId="0" fontId="2" fillId="0" borderId="32" xfId="61" applyFont="1" applyBorder="1">
      <alignment vertical="center"/>
      <protection/>
    </xf>
    <xf numFmtId="0" fontId="2" fillId="0" borderId="33" xfId="61" applyFont="1" applyBorder="1">
      <alignment vertical="center"/>
      <protection/>
    </xf>
    <xf numFmtId="0" fontId="2" fillId="0" borderId="34" xfId="61" applyFont="1" applyBorder="1">
      <alignment vertical="center"/>
      <protection/>
    </xf>
    <xf numFmtId="0" fontId="2" fillId="0" borderId="40" xfId="61" applyFont="1" applyBorder="1">
      <alignment vertical="center"/>
      <protection/>
    </xf>
    <xf numFmtId="0" fontId="2" fillId="0" borderId="41" xfId="61" applyFont="1" applyBorder="1">
      <alignment vertical="center"/>
      <protection/>
    </xf>
    <xf numFmtId="0" fontId="2" fillId="0" borderId="42" xfId="61" applyFont="1" applyBorder="1">
      <alignment vertical="center"/>
      <protection/>
    </xf>
    <xf numFmtId="0" fontId="2" fillId="0" borderId="43" xfId="61" applyFont="1" applyBorder="1">
      <alignment vertical="center"/>
      <protection/>
    </xf>
    <xf numFmtId="0" fontId="2" fillId="0" borderId="44" xfId="61" applyFont="1" applyBorder="1">
      <alignment vertical="center"/>
      <protection/>
    </xf>
    <xf numFmtId="0" fontId="2" fillId="0" borderId="45" xfId="61" applyFont="1" applyBorder="1">
      <alignment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16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8" fillId="0" borderId="40" xfId="61" applyFont="1" applyBorder="1">
      <alignment vertical="center"/>
      <protection/>
    </xf>
    <xf numFmtId="0" fontId="8" fillId="0" borderId="41" xfId="61" applyFont="1" applyBorder="1">
      <alignment vertical="center"/>
      <protection/>
    </xf>
    <xf numFmtId="0" fontId="8" fillId="0" borderId="42" xfId="61" applyFont="1" applyBorder="1">
      <alignment vertical="center"/>
      <protection/>
    </xf>
    <xf numFmtId="0" fontId="8" fillId="0" borderId="43" xfId="61" applyFont="1" applyBorder="1">
      <alignment vertical="center"/>
      <protection/>
    </xf>
    <xf numFmtId="0" fontId="8" fillId="0" borderId="44" xfId="61" applyFont="1" applyBorder="1">
      <alignment vertical="center"/>
      <protection/>
    </xf>
    <xf numFmtId="0" fontId="8" fillId="0" borderId="45" xfId="61" applyFont="1" applyBorder="1">
      <alignment vertical="center"/>
      <protection/>
    </xf>
    <xf numFmtId="0" fontId="8" fillId="0" borderId="32" xfId="61" applyBorder="1">
      <alignment vertical="center"/>
      <protection/>
    </xf>
    <xf numFmtId="0" fontId="8" fillId="0" borderId="33" xfId="61" applyBorder="1">
      <alignment vertical="center"/>
      <protection/>
    </xf>
    <xf numFmtId="0" fontId="8" fillId="0" borderId="34" xfId="61" applyBorder="1">
      <alignment vertical="center"/>
      <protection/>
    </xf>
    <xf numFmtId="0" fontId="8" fillId="0" borderId="40" xfId="61" applyBorder="1">
      <alignment vertical="center"/>
      <protection/>
    </xf>
    <xf numFmtId="0" fontId="8" fillId="0" borderId="41" xfId="61" applyBorder="1">
      <alignment vertical="center"/>
      <protection/>
    </xf>
    <xf numFmtId="0" fontId="8" fillId="0" borderId="42" xfId="61" applyBorder="1">
      <alignment vertical="center"/>
      <protection/>
    </xf>
    <xf numFmtId="0" fontId="8" fillId="0" borderId="43" xfId="61" applyBorder="1">
      <alignment vertical="center"/>
      <protection/>
    </xf>
    <xf numFmtId="0" fontId="8" fillId="0" borderId="44" xfId="61" applyBorder="1">
      <alignment vertical="center"/>
      <protection/>
    </xf>
    <xf numFmtId="0" fontId="8" fillId="0" borderId="45" xfId="61" applyBorder="1">
      <alignment vertical="center"/>
      <protection/>
    </xf>
    <xf numFmtId="0" fontId="8" fillId="0" borderId="14" xfId="61" applyBorder="1" applyAlignment="1">
      <alignment horizontal="center" vertical="center"/>
      <protection/>
    </xf>
    <xf numFmtId="0" fontId="8" fillId="0" borderId="0" xfId="61" applyBorder="1" applyAlignment="1">
      <alignment horizontal="center" vertical="center"/>
      <protection/>
    </xf>
    <xf numFmtId="0" fontId="8" fillId="0" borderId="11" xfId="61" applyBorder="1" applyAlignment="1">
      <alignment horizontal="center" vertical="center"/>
      <protection/>
    </xf>
    <xf numFmtId="0" fontId="8" fillId="0" borderId="15" xfId="61" applyFont="1" applyBorder="1" applyAlignment="1">
      <alignment horizontal="center" vertical="center"/>
      <protection/>
    </xf>
    <xf numFmtId="0" fontId="8" fillId="0" borderId="17" xfId="61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center" vertical="center"/>
      <protection/>
    </xf>
    <xf numFmtId="0" fontId="8" fillId="0" borderId="32" xfId="61" applyBorder="1" applyAlignment="1">
      <alignment horizontal="center" vertical="center"/>
      <protection/>
    </xf>
    <xf numFmtId="0" fontId="8" fillId="0" borderId="33" xfId="61" applyBorder="1" applyAlignment="1">
      <alignment horizontal="center" vertical="center"/>
      <protection/>
    </xf>
    <xf numFmtId="0" fontId="8" fillId="0" borderId="34" xfId="61" applyBorder="1" applyAlignment="1">
      <alignment horizontal="center" vertical="center"/>
      <protection/>
    </xf>
    <xf numFmtId="0" fontId="8" fillId="0" borderId="40" xfId="61" applyBorder="1" applyAlignment="1">
      <alignment horizontal="center" vertical="center"/>
      <protection/>
    </xf>
    <xf numFmtId="0" fontId="8" fillId="0" borderId="41" xfId="61" applyBorder="1" applyAlignment="1">
      <alignment horizontal="center" vertical="center"/>
      <protection/>
    </xf>
    <xf numFmtId="0" fontId="8" fillId="0" borderId="42" xfId="61" applyBorder="1" applyAlignment="1">
      <alignment horizontal="center" vertical="center"/>
      <protection/>
    </xf>
    <xf numFmtId="0" fontId="8" fillId="0" borderId="43" xfId="61" applyBorder="1" applyAlignment="1">
      <alignment horizontal="center" vertical="center"/>
      <protection/>
    </xf>
    <xf numFmtId="0" fontId="8" fillId="0" borderId="44" xfId="61" applyBorder="1" applyAlignment="1">
      <alignment horizontal="center" vertical="center"/>
      <protection/>
    </xf>
    <xf numFmtId="0" fontId="8" fillId="0" borderId="45" xfId="61" applyBorder="1" applyAlignment="1">
      <alignment horizontal="center" vertical="center"/>
      <protection/>
    </xf>
    <xf numFmtId="0" fontId="2" fillId="0" borderId="17" xfId="61" applyFont="1" applyBorder="1" applyAlignment="1">
      <alignment horizontal="center" vertical="top"/>
      <protection/>
    </xf>
    <xf numFmtId="0" fontId="2" fillId="0" borderId="20" xfId="61" applyFont="1" applyBorder="1" applyAlignment="1">
      <alignment horizontal="center" vertical="top"/>
      <protection/>
    </xf>
    <xf numFmtId="0" fontId="10" fillId="0" borderId="18" xfId="61" applyFont="1" applyBorder="1" applyAlignment="1">
      <alignment horizontal="left" vertical="center"/>
      <protection/>
    </xf>
    <xf numFmtId="0" fontId="10" fillId="0" borderId="19" xfId="61" applyFont="1" applyBorder="1" applyAlignment="1">
      <alignment horizontal="left" vertical="center"/>
      <protection/>
    </xf>
    <xf numFmtId="0" fontId="8" fillId="0" borderId="13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11" fillId="0" borderId="0" xfId="61" applyFont="1" applyBorder="1" applyAlignment="1">
      <alignment horizontal="right" vertical="center" wrapText="1"/>
      <protection/>
    </xf>
    <xf numFmtId="0" fontId="11" fillId="0" borderId="0" xfId="61" applyFont="1" applyBorder="1" applyAlignment="1">
      <alignment horizontal="right" vertical="center"/>
      <protection/>
    </xf>
    <xf numFmtId="0" fontId="11" fillId="0" borderId="22" xfId="61" applyFont="1" applyBorder="1" applyAlignment="1">
      <alignment horizontal="right" vertical="center"/>
      <protection/>
    </xf>
    <xf numFmtId="0" fontId="11" fillId="0" borderId="17" xfId="61" applyFont="1" applyBorder="1" applyAlignment="1">
      <alignment horizontal="right" vertical="center"/>
      <protection/>
    </xf>
    <xf numFmtId="0" fontId="11" fillId="0" borderId="26" xfId="61" applyFont="1" applyBorder="1" applyAlignment="1">
      <alignment horizontal="right" vertical="center"/>
      <protection/>
    </xf>
    <xf numFmtId="0" fontId="11" fillId="0" borderId="24" xfId="61" applyFont="1" applyBorder="1" applyAlignment="1">
      <alignment horizontal="right" vertical="center"/>
      <protection/>
    </xf>
    <xf numFmtId="0" fontId="11" fillId="0" borderId="13" xfId="61" applyFont="1" applyBorder="1" applyAlignment="1">
      <alignment vertical="center" wrapText="1"/>
      <protection/>
    </xf>
    <xf numFmtId="0" fontId="11" fillId="0" borderId="14" xfId="61" applyFont="1" applyBorder="1" applyAlignment="1">
      <alignment vertical="center" wrapText="1"/>
      <protection/>
    </xf>
    <xf numFmtId="0" fontId="11" fillId="0" borderId="16" xfId="61" applyFont="1" applyBorder="1" applyAlignment="1">
      <alignment vertical="center" wrapText="1"/>
      <protection/>
    </xf>
    <xf numFmtId="0" fontId="11" fillId="0" borderId="0" xfId="61" applyFont="1" applyBorder="1" applyAlignment="1">
      <alignment vertical="center" wrapText="1"/>
      <protection/>
    </xf>
    <xf numFmtId="0" fontId="11" fillId="0" borderId="21" xfId="61" applyFont="1" applyBorder="1" applyAlignment="1">
      <alignment vertical="center" wrapText="1"/>
      <protection/>
    </xf>
    <xf numFmtId="0" fontId="11" fillId="0" borderId="27" xfId="61" applyFont="1" applyBorder="1">
      <alignment vertical="center"/>
      <protection/>
    </xf>
    <xf numFmtId="0" fontId="11" fillId="0" borderId="16" xfId="61" applyFont="1" applyBorder="1">
      <alignment vertical="center"/>
      <protection/>
    </xf>
    <xf numFmtId="0" fontId="11" fillId="0" borderId="0" xfId="61" applyFont="1" applyBorder="1">
      <alignment vertical="center"/>
      <protection/>
    </xf>
    <xf numFmtId="0" fontId="11" fillId="0" borderId="17" xfId="61" applyFont="1" applyBorder="1" applyAlignment="1">
      <alignment horizontal="right" vertical="center" wrapText="1"/>
      <protection/>
    </xf>
    <xf numFmtId="0" fontId="11" fillId="0" borderId="11" xfId="61" applyFont="1" applyBorder="1" applyAlignment="1">
      <alignment horizontal="right" vertical="center" wrapText="1"/>
      <protection/>
    </xf>
    <xf numFmtId="0" fontId="11" fillId="0" borderId="20" xfId="61" applyFont="1" applyBorder="1" applyAlignment="1">
      <alignment horizontal="right" vertical="center" wrapText="1"/>
      <protection/>
    </xf>
    <xf numFmtId="0" fontId="8" fillId="0" borderId="0" xfId="61" applyFont="1">
      <alignment vertical="center"/>
      <protection/>
    </xf>
    <xf numFmtId="0" fontId="8" fillId="0" borderId="13" xfId="61" applyBorder="1" applyAlignment="1">
      <alignment horizontal="center" vertical="center" wrapText="1"/>
      <protection/>
    </xf>
    <xf numFmtId="0" fontId="11" fillId="0" borderId="13" xfId="61" applyFont="1" applyBorder="1" applyAlignment="1">
      <alignment horizontal="center" vertical="center" wrapText="1"/>
      <protection/>
    </xf>
    <xf numFmtId="0" fontId="8" fillId="0" borderId="13" xfId="61" applyFont="1" applyBorder="1" applyAlignment="1">
      <alignment horizontal="center" vertical="center" wrapText="1"/>
      <protection/>
    </xf>
    <xf numFmtId="0" fontId="11" fillId="0" borderId="0" xfId="61" applyFont="1" applyBorder="1" applyAlignment="1">
      <alignment horizontal="left" vertical="center" wrapText="1"/>
      <protection/>
    </xf>
    <xf numFmtId="0" fontId="11" fillId="0" borderId="0" xfId="61" applyFont="1" applyBorder="1" applyAlignment="1">
      <alignment horizontal="left" vertical="center"/>
      <protection/>
    </xf>
    <xf numFmtId="0" fontId="11" fillId="0" borderId="16" xfId="61" applyFont="1" applyBorder="1" applyAlignment="1">
      <alignment horizontal="left" vertical="center"/>
      <protection/>
    </xf>
    <xf numFmtId="0" fontId="11" fillId="0" borderId="12" xfId="61" applyFont="1" applyBorder="1" applyAlignment="1">
      <alignment horizontal="left" vertical="center"/>
      <protection/>
    </xf>
    <xf numFmtId="0" fontId="11" fillId="0" borderId="11" xfId="61" applyFont="1" applyBorder="1" applyAlignment="1">
      <alignment horizontal="left" vertical="center"/>
      <protection/>
    </xf>
    <xf numFmtId="0" fontId="11" fillId="0" borderId="14" xfId="61" applyFont="1" applyBorder="1" applyAlignment="1">
      <alignment horizontal="right" vertical="center" wrapText="1"/>
      <protection/>
    </xf>
    <xf numFmtId="0" fontId="11" fillId="0" borderId="15" xfId="61" applyFont="1" applyBorder="1" applyAlignment="1">
      <alignment horizontal="right" vertical="center" wrapText="1"/>
      <protection/>
    </xf>
    <xf numFmtId="0" fontId="11" fillId="0" borderId="21" xfId="61" applyFont="1" applyBorder="1" applyAlignment="1">
      <alignment horizontal="right" vertical="center" wrapText="1"/>
      <protection/>
    </xf>
    <xf numFmtId="0" fontId="11" fillId="0" borderId="16" xfId="61" applyFont="1" applyBorder="1" applyAlignment="1">
      <alignment horizontal="left" vertical="center" wrapText="1"/>
      <protection/>
    </xf>
    <xf numFmtId="0" fontId="11" fillId="0" borderId="21" xfId="61" applyFont="1" applyBorder="1" applyAlignment="1">
      <alignment horizontal="right" vertical="center"/>
      <protection/>
    </xf>
    <xf numFmtId="0" fontId="11" fillId="0" borderId="14" xfId="61" applyFont="1" applyBorder="1" applyAlignment="1">
      <alignment horizontal="center" vertical="center"/>
      <protection/>
    </xf>
    <xf numFmtId="0" fontId="11" fillId="0" borderId="0" xfId="61" applyFont="1" applyAlignment="1">
      <alignment horizontal="right" vertical="center" wrapText="1"/>
      <protection/>
    </xf>
    <xf numFmtId="0" fontId="11" fillId="0" borderId="25" xfId="61" applyFont="1" applyBorder="1" applyAlignment="1">
      <alignment horizontal="right" vertical="center" wrapText="1"/>
      <protection/>
    </xf>
    <xf numFmtId="0" fontId="11" fillId="0" borderId="35" xfId="61" applyFont="1" applyBorder="1" applyAlignment="1">
      <alignment horizontal="right" vertical="center"/>
      <protection/>
    </xf>
    <xf numFmtId="0" fontId="11" fillId="0" borderId="27" xfId="61" applyFont="1" applyBorder="1" applyAlignment="1">
      <alignment horizontal="right" vertical="center"/>
      <protection/>
    </xf>
    <xf numFmtId="0" fontId="11" fillId="0" borderId="11" xfId="61" applyFont="1" applyBorder="1" applyAlignment="1">
      <alignment horizontal="right" vertical="center"/>
      <protection/>
    </xf>
    <xf numFmtId="0" fontId="11" fillId="0" borderId="15" xfId="61" applyFont="1" applyBorder="1" applyAlignment="1">
      <alignment horizontal="right" vertical="center"/>
      <protection/>
    </xf>
    <xf numFmtId="0" fontId="11" fillId="0" borderId="13" xfId="61" applyFont="1" applyBorder="1" applyAlignment="1">
      <alignment horizontal="left" vertical="center" wrapText="1"/>
      <protection/>
    </xf>
    <xf numFmtId="0" fontId="11" fillId="0" borderId="14" xfId="61" applyFont="1" applyBorder="1" applyAlignment="1">
      <alignment horizontal="left" vertical="center"/>
      <protection/>
    </xf>
    <xf numFmtId="0" fontId="11" fillId="0" borderId="21" xfId="61" applyFont="1" applyBorder="1" applyAlignment="1">
      <alignment horizontal="left" vertical="center"/>
      <protection/>
    </xf>
    <xf numFmtId="0" fontId="11" fillId="0" borderId="46" xfId="61" applyFont="1" applyBorder="1" applyAlignment="1">
      <alignment horizontal="left" vertical="center" wrapText="1"/>
      <protection/>
    </xf>
    <xf numFmtId="0" fontId="11" fillId="0" borderId="25" xfId="61" applyFont="1" applyBorder="1" applyAlignment="1">
      <alignment horizontal="left" vertical="center"/>
      <protection/>
    </xf>
    <xf numFmtId="0" fontId="11" fillId="0" borderId="22" xfId="61" applyFont="1" applyBorder="1" applyAlignment="1">
      <alignment horizontal="left" vertical="center"/>
      <protection/>
    </xf>
    <xf numFmtId="0" fontId="11" fillId="0" borderId="20" xfId="61" applyFont="1" applyBorder="1" applyAlignment="1">
      <alignment horizontal="right" vertical="center"/>
      <protection/>
    </xf>
    <xf numFmtId="0" fontId="11" fillId="0" borderId="14" xfId="61" applyFont="1" applyBorder="1" applyAlignment="1">
      <alignment horizontal="left" vertical="center" wrapText="1"/>
      <protection/>
    </xf>
    <xf numFmtId="0" fontId="11" fillId="0" borderId="26" xfId="61" applyFont="1" applyBorder="1" applyAlignment="1">
      <alignment horizontal="left"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12" fillId="0" borderId="13" xfId="61" applyFont="1" applyBorder="1" applyAlignment="1">
      <alignment horizontal="center" vertical="center"/>
      <protection/>
    </xf>
    <xf numFmtId="0" fontId="12" fillId="0" borderId="16" xfId="61" applyFont="1" applyBorder="1" applyAlignment="1">
      <alignment horizontal="center" vertical="center"/>
      <protection/>
    </xf>
    <xf numFmtId="0" fontId="12" fillId="0" borderId="12" xfId="61" applyFont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11" fillId="0" borderId="25" xfId="61" applyFont="1" applyBorder="1" applyAlignment="1">
      <alignment horizontal="left" vertical="center" wrapText="1"/>
      <protection/>
    </xf>
    <xf numFmtId="0" fontId="11" fillId="0" borderId="35" xfId="61" applyFont="1" applyBorder="1" applyAlignment="1">
      <alignment horizontal="left" vertical="center"/>
      <protection/>
    </xf>
    <xf numFmtId="0" fontId="11" fillId="0" borderId="27" xfId="61" applyFont="1" applyBorder="1" applyAlignment="1">
      <alignment horizontal="left" vertical="center"/>
      <protection/>
    </xf>
    <xf numFmtId="0" fontId="8" fillId="0" borderId="0" xfId="61" applyAlignment="1">
      <alignment vertical="center" wrapText="1"/>
      <protection/>
    </xf>
    <xf numFmtId="0" fontId="8" fillId="0" borderId="0" xfId="61" applyAlignment="1">
      <alignment horizontal="center" vertical="center" wrapText="1"/>
      <protection/>
    </xf>
    <xf numFmtId="0" fontId="11" fillId="0" borderId="0" xfId="61" applyFont="1" applyAlignment="1">
      <alignment horizontal="left" vertical="center" wrapText="1"/>
      <protection/>
    </xf>
    <xf numFmtId="0" fontId="8" fillId="0" borderId="0" xfId="61" applyFont="1" applyAlignment="1">
      <alignment horizontal="center" vertical="center" wrapText="1"/>
      <protection/>
    </xf>
    <xf numFmtId="0" fontId="8" fillId="0" borderId="0" xfId="61" applyFont="1" applyAlignment="1">
      <alignment vertical="center" wrapText="1"/>
      <protection/>
    </xf>
    <xf numFmtId="0" fontId="11" fillId="0" borderId="0" xfId="61" applyFont="1" applyAlignment="1">
      <alignment horizontal="center" vertical="center" wrapText="1"/>
      <protection/>
    </xf>
    <xf numFmtId="0" fontId="8" fillId="0" borderId="0" xfId="61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28新人戦" xfId="61"/>
    <cellStyle name="良い" xfId="62"/>
  </cellStyles>
  <dxfs count="32"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b/>
        <i val="0"/>
        <color indexed="18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b/>
        <i val="0"/>
        <color indexed="18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b/>
        <i val="0"/>
        <color indexed="18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userweb.shikoku.ne.jp/niihama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133350</xdr:rowOff>
    </xdr:from>
    <xdr:to>
      <xdr:col>7</xdr:col>
      <xdr:colOff>47625</xdr:colOff>
      <xdr:row>34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2790825"/>
          <a:ext cx="5334000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</xdr:row>
      <xdr:rowOff>180975</xdr:rowOff>
    </xdr:from>
    <xdr:to>
      <xdr:col>2</xdr:col>
      <xdr:colOff>628650</xdr:colOff>
      <xdr:row>4</xdr:row>
      <xdr:rowOff>76200</xdr:rowOff>
    </xdr:to>
    <xdr:sp>
      <xdr:nvSpPr>
        <xdr:cNvPr id="2" name="Rectangle 41">
          <a:hlinkClick r:id="rId2"/>
        </xdr:cNvPr>
        <xdr:cNvSpPr>
          <a:spLocks/>
        </xdr:cNvSpPr>
      </xdr:nvSpPr>
      <xdr:spPr>
        <a:xfrm>
          <a:off x="962025" y="523875"/>
          <a:ext cx="1524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Osaka"/>
              <a:ea typeface="Osaka"/>
              <a:cs typeface="Osaka"/>
            </a:rPr>
            <a:t>top-page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142875</xdr:colOff>
      <xdr:row>2</xdr:row>
      <xdr:rowOff>114300</xdr:rowOff>
    </xdr:from>
    <xdr:ext cx="314325" cy="923925"/>
    <xdr:sp>
      <xdr:nvSpPr>
        <xdr:cNvPr id="1" name="TextBox 1"/>
        <xdr:cNvSpPr txBox="1">
          <a:spLocks noChangeArrowheads="1"/>
        </xdr:cNvSpPr>
      </xdr:nvSpPr>
      <xdr:spPr>
        <a:xfrm>
          <a:off x="2867025" y="533400"/>
          <a:ext cx="3143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Osaka"/>
              <a:ea typeface="Osaka"/>
              <a:cs typeface="Osaka"/>
            </a:rPr>
            <a:t>福本桜輝</a:t>
          </a:r>
        </a:p>
      </xdr:txBody>
    </xdr:sp>
    <xdr:clientData/>
  </xdr:oneCellAnchor>
  <xdr:oneCellAnchor>
    <xdr:from>
      <xdr:col>6</xdr:col>
      <xdr:colOff>142875</xdr:colOff>
      <xdr:row>11</xdr:row>
      <xdr:rowOff>114300</xdr:rowOff>
    </xdr:from>
    <xdr:ext cx="266700" cy="762000"/>
    <xdr:sp>
      <xdr:nvSpPr>
        <xdr:cNvPr id="2" name="TextBox 2"/>
        <xdr:cNvSpPr txBox="1">
          <a:spLocks noChangeArrowheads="1"/>
        </xdr:cNvSpPr>
      </xdr:nvSpPr>
      <xdr:spPr>
        <a:xfrm>
          <a:off x="2867025" y="2085975"/>
          <a:ext cx="2667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Osaka"/>
              <a:ea typeface="Osaka"/>
              <a:cs typeface="Osaka"/>
            </a:rPr>
            <a:t>三並汰生</a:t>
          </a:r>
        </a:p>
      </xdr:txBody>
    </xdr:sp>
    <xdr:clientData/>
  </xdr:oneCellAnchor>
  <xdr:oneCellAnchor>
    <xdr:from>
      <xdr:col>6</xdr:col>
      <xdr:colOff>142875</xdr:colOff>
      <xdr:row>20</xdr:row>
      <xdr:rowOff>114300</xdr:rowOff>
    </xdr:from>
    <xdr:ext cx="314325" cy="771525"/>
    <xdr:sp>
      <xdr:nvSpPr>
        <xdr:cNvPr id="3" name="TextBox 3"/>
        <xdr:cNvSpPr txBox="1">
          <a:spLocks noChangeArrowheads="1"/>
        </xdr:cNvSpPr>
      </xdr:nvSpPr>
      <xdr:spPr>
        <a:xfrm>
          <a:off x="2867025" y="3638550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Osaka"/>
              <a:ea typeface="Osaka"/>
              <a:cs typeface="Osaka"/>
            </a:rPr>
            <a:t>武智裕輝</a:t>
          </a:r>
        </a:p>
      </xdr:txBody>
    </xdr:sp>
    <xdr:clientData/>
  </xdr:oneCellAnchor>
  <xdr:oneCellAnchor>
    <xdr:from>
      <xdr:col>10</xdr:col>
      <xdr:colOff>142875</xdr:colOff>
      <xdr:row>86</xdr:row>
      <xdr:rowOff>142875</xdr:rowOff>
    </xdr:from>
    <xdr:ext cx="266700" cy="800100"/>
    <xdr:sp>
      <xdr:nvSpPr>
        <xdr:cNvPr id="4" name="TextBox 4"/>
        <xdr:cNvSpPr txBox="1">
          <a:spLocks noChangeArrowheads="1"/>
        </xdr:cNvSpPr>
      </xdr:nvSpPr>
      <xdr:spPr>
        <a:xfrm>
          <a:off x="3857625" y="16421100"/>
          <a:ext cx="2667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Osaka"/>
              <a:ea typeface="Osaka"/>
              <a:cs typeface="Osaka"/>
            </a:rPr>
            <a:t>佐薙優孝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142875</xdr:colOff>
      <xdr:row>3</xdr:row>
      <xdr:rowOff>0</xdr:rowOff>
    </xdr:from>
    <xdr:ext cx="285750" cy="657225"/>
    <xdr:sp>
      <xdr:nvSpPr>
        <xdr:cNvPr id="1" name="TextBox 1"/>
        <xdr:cNvSpPr txBox="1">
          <a:spLocks noChangeArrowheads="1"/>
        </xdr:cNvSpPr>
      </xdr:nvSpPr>
      <xdr:spPr>
        <a:xfrm>
          <a:off x="3867150" y="666750"/>
          <a:ext cx="2857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Osaka"/>
              <a:ea typeface="Osaka"/>
              <a:cs typeface="Osaka"/>
            </a:rPr>
            <a:t>篠原多輝</a:t>
          </a:r>
        </a:p>
      </xdr:txBody>
    </xdr:sp>
    <xdr:clientData/>
  </xdr:oneCellAnchor>
  <xdr:oneCellAnchor>
    <xdr:from>
      <xdr:col>12</xdr:col>
      <xdr:colOff>142875</xdr:colOff>
      <xdr:row>20</xdr:row>
      <xdr:rowOff>19050</xdr:rowOff>
    </xdr:from>
    <xdr:ext cx="285750" cy="809625"/>
    <xdr:sp>
      <xdr:nvSpPr>
        <xdr:cNvPr id="2" name="TextBox 2"/>
        <xdr:cNvSpPr txBox="1">
          <a:spLocks noChangeArrowheads="1"/>
        </xdr:cNvSpPr>
      </xdr:nvSpPr>
      <xdr:spPr>
        <a:xfrm>
          <a:off x="4362450" y="3895725"/>
          <a:ext cx="28575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Osaka"/>
              <a:ea typeface="Osaka"/>
              <a:cs typeface="Osaka"/>
            </a:rPr>
            <a:t>佐々木弥都</a:t>
          </a:r>
        </a:p>
      </xdr:txBody>
    </xdr:sp>
    <xdr:clientData/>
  </xdr:oneCellAnchor>
  <xdr:oneCellAnchor>
    <xdr:from>
      <xdr:col>13</xdr:col>
      <xdr:colOff>142875</xdr:colOff>
      <xdr:row>53</xdr:row>
      <xdr:rowOff>0</xdr:rowOff>
    </xdr:from>
    <xdr:ext cx="285750" cy="723900"/>
    <xdr:sp>
      <xdr:nvSpPr>
        <xdr:cNvPr id="3" name="TextBox 3"/>
        <xdr:cNvSpPr txBox="1">
          <a:spLocks noChangeArrowheads="1"/>
        </xdr:cNvSpPr>
      </xdr:nvSpPr>
      <xdr:spPr>
        <a:xfrm>
          <a:off x="4610100" y="9972675"/>
          <a:ext cx="2857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Osaka"/>
              <a:ea typeface="Osaka"/>
              <a:cs typeface="Osaka"/>
            </a:rPr>
            <a:t>波多柚香</a:t>
          </a:r>
        </a:p>
      </xdr:txBody>
    </xdr:sp>
    <xdr:clientData/>
  </xdr:oneCellAnchor>
  <xdr:oneCellAnchor>
    <xdr:from>
      <xdr:col>13</xdr:col>
      <xdr:colOff>142875</xdr:colOff>
      <xdr:row>93</xdr:row>
      <xdr:rowOff>28575</xdr:rowOff>
    </xdr:from>
    <xdr:ext cx="285750" cy="666750"/>
    <xdr:sp>
      <xdr:nvSpPr>
        <xdr:cNvPr id="4" name="TextBox 4"/>
        <xdr:cNvSpPr txBox="1">
          <a:spLocks noChangeArrowheads="1"/>
        </xdr:cNvSpPr>
      </xdr:nvSpPr>
      <xdr:spPr>
        <a:xfrm>
          <a:off x="4610100" y="17335500"/>
          <a:ext cx="2857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Osaka"/>
              <a:ea typeface="Osaka"/>
              <a:cs typeface="Osaka"/>
            </a:rPr>
            <a:t>渡辺菜月</a:t>
          </a:r>
        </a:p>
      </xdr:txBody>
    </xdr:sp>
    <xdr:clientData/>
  </xdr:oneCellAnchor>
  <xdr:oneCellAnchor>
    <xdr:from>
      <xdr:col>11</xdr:col>
      <xdr:colOff>142875</xdr:colOff>
      <xdr:row>125</xdr:row>
      <xdr:rowOff>38100</xdr:rowOff>
    </xdr:from>
    <xdr:ext cx="285750" cy="647700"/>
    <xdr:sp>
      <xdr:nvSpPr>
        <xdr:cNvPr id="5" name="TextBox 5"/>
        <xdr:cNvSpPr txBox="1">
          <a:spLocks noChangeArrowheads="1"/>
        </xdr:cNvSpPr>
      </xdr:nvSpPr>
      <xdr:spPr>
        <a:xfrm>
          <a:off x="4114800" y="23307675"/>
          <a:ext cx="2857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Osaka"/>
              <a:ea typeface="Osaka"/>
              <a:cs typeface="Osaka"/>
            </a:rPr>
            <a:t>加藤はる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47625</xdr:colOff>
      <xdr:row>29</xdr:row>
      <xdr:rowOff>38100</xdr:rowOff>
    </xdr:from>
    <xdr:ext cx="466725" cy="647700"/>
    <xdr:sp>
      <xdr:nvSpPr>
        <xdr:cNvPr id="1" name="TextBox 1"/>
        <xdr:cNvSpPr txBox="1">
          <a:spLocks noChangeArrowheads="1"/>
        </xdr:cNvSpPr>
      </xdr:nvSpPr>
      <xdr:spPr>
        <a:xfrm>
          <a:off x="2562225" y="5800725"/>
          <a:ext cx="466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Osaka"/>
              <a:ea typeface="Osaka"/>
              <a:cs typeface="Osaka"/>
            </a:rPr>
            <a:t>近藤歩愛
篠原多輝</a:t>
          </a:r>
        </a:p>
      </xdr:txBody>
    </xdr:sp>
    <xdr:clientData/>
  </xdr:oneCellAnchor>
  <xdr:oneCellAnchor>
    <xdr:from>
      <xdr:col>9</xdr:col>
      <xdr:colOff>47625</xdr:colOff>
      <xdr:row>39</xdr:row>
      <xdr:rowOff>19050</xdr:rowOff>
    </xdr:from>
    <xdr:ext cx="495300" cy="847725"/>
    <xdr:sp>
      <xdr:nvSpPr>
        <xdr:cNvPr id="2" name="TextBox 2"/>
        <xdr:cNvSpPr txBox="1">
          <a:spLocks noChangeArrowheads="1"/>
        </xdr:cNvSpPr>
      </xdr:nvSpPr>
      <xdr:spPr>
        <a:xfrm>
          <a:off x="3552825" y="7724775"/>
          <a:ext cx="4953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000" b="1" i="0" u="none" baseline="0">
              <a:latin typeface="Osaka"/>
              <a:ea typeface="Osaka"/>
              <a:cs typeface="Osaka"/>
            </a:rPr>
            <a:t>片岡　優依
佐々木弥都</a:t>
          </a:r>
        </a:p>
      </xdr:txBody>
    </xdr:sp>
    <xdr:clientData/>
  </xdr:oneCellAnchor>
  <xdr:oneCellAnchor>
    <xdr:from>
      <xdr:col>9</xdr:col>
      <xdr:colOff>47625</xdr:colOff>
      <xdr:row>56</xdr:row>
      <xdr:rowOff>19050</xdr:rowOff>
    </xdr:from>
    <xdr:ext cx="495300" cy="685800"/>
    <xdr:sp>
      <xdr:nvSpPr>
        <xdr:cNvPr id="3" name="TextBox 3"/>
        <xdr:cNvSpPr txBox="1">
          <a:spLocks noChangeArrowheads="1"/>
        </xdr:cNvSpPr>
      </xdr:nvSpPr>
      <xdr:spPr>
        <a:xfrm>
          <a:off x="3552825" y="10906125"/>
          <a:ext cx="495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000" b="1" i="0" u="none" baseline="0">
              <a:latin typeface="Osaka"/>
              <a:ea typeface="Osaka"/>
              <a:cs typeface="Osaka"/>
            </a:rPr>
            <a:t>川村彩夏
渡辺菜月</a:t>
          </a:r>
        </a:p>
      </xdr:txBody>
    </xdr:sp>
    <xdr:clientData/>
  </xdr:oneCellAnchor>
  <xdr:oneCellAnchor>
    <xdr:from>
      <xdr:col>9</xdr:col>
      <xdr:colOff>47625</xdr:colOff>
      <xdr:row>74</xdr:row>
      <xdr:rowOff>19050</xdr:rowOff>
    </xdr:from>
    <xdr:ext cx="495300" cy="685800"/>
    <xdr:sp>
      <xdr:nvSpPr>
        <xdr:cNvPr id="4" name="TextBox 4"/>
        <xdr:cNvSpPr txBox="1">
          <a:spLocks noChangeArrowheads="1"/>
        </xdr:cNvSpPr>
      </xdr:nvSpPr>
      <xdr:spPr>
        <a:xfrm>
          <a:off x="3552825" y="14297025"/>
          <a:ext cx="495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000" b="1" i="0" u="none" baseline="0">
              <a:latin typeface="Osaka"/>
              <a:ea typeface="Osaka"/>
              <a:cs typeface="Osaka"/>
            </a:rPr>
            <a:t>山本萌愛
加藤　凛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6:G44"/>
  <sheetViews>
    <sheetView showGridLine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" defaultRowHeight="15"/>
  <cols>
    <col min="1" max="1" width="9" style="1" customWidth="1"/>
    <col min="2" max="2" width="10.5" style="1" customWidth="1"/>
    <col min="3" max="7" width="9" style="1" customWidth="1"/>
    <col min="8" max="8" width="13" style="1" customWidth="1"/>
    <col min="9" max="9" width="11" style="1" customWidth="1"/>
    <col min="10" max="16384" width="9" style="1" customWidth="1"/>
  </cols>
  <sheetData>
    <row r="6" ht="45.75">
      <c r="B6" s="2" t="s">
        <v>18</v>
      </c>
    </row>
    <row r="8" ht="45.75">
      <c r="B8" s="2" t="s">
        <v>0</v>
      </c>
    </row>
    <row r="40" spans="2:7" ht="21">
      <c r="B40" s="3" t="s">
        <v>20</v>
      </c>
      <c r="C40" s="3"/>
      <c r="D40"/>
      <c r="E40"/>
      <c r="F40"/>
      <c r="G40"/>
    </row>
    <row r="41" spans="2:7" ht="21">
      <c r="B41" s="3" t="s">
        <v>19</v>
      </c>
      <c r="C41" s="3"/>
      <c r="D41"/>
      <c r="E41"/>
      <c r="F41"/>
      <c r="G41"/>
    </row>
    <row r="42" spans="2:7" ht="21">
      <c r="B42" s="3" t="s">
        <v>1</v>
      </c>
      <c r="C42" s="3"/>
      <c r="D42"/>
      <c r="E42"/>
      <c r="F42"/>
      <c r="G42"/>
    </row>
    <row r="43" spans="2:7" ht="21">
      <c r="B43" s="3" t="s">
        <v>2</v>
      </c>
      <c r="C43" s="3"/>
      <c r="D43"/>
      <c r="E43"/>
      <c r="F43"/>
      <c r="G43"/>
    </row>
    <row r="44" spans="2:7" ht="21">
      <c r="B44" s="3" t="s">
        <v>3</v>
      </c>
      <c r="C44" s="3"/>
      <c r="D44"/>
      <c r="E44"/>
      <c r="F44"/>
      <c r="G4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2:AQ97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9" defaultRowHeight="15"/>
  <cols>
    <col min="1" max="1" width="2.59765625" style="7" customWidth="1"/>
    <col min="2" max="2" width="7.59765625" style="7" customWidth="1"/>
    <col min="3" max="3" width="10.59765625" style="7" customWidth="1"/>
    <col min="4" max="33" width="2.59765625" style="7" customWidth="1"/>
    <col min="34" max="16384" width="9" style="7" customWidth="1"/>
  </cols>
  <sheetData>
    <row r="1" ht="9" customHeight="1"/>
    <row r="2" s="57" customFormat="1" ht="24">
      <c r="B2" s="57" t="s">
        <v>159</v>
      </c>
    </row>
    <row r="3" s="8" customFormat="1" ht="13.5"/>
    <row r="4" s="8" customFormat="1" ht="13.5"/>
    <row r="5" s="8" customFormat="1" ht="13.5"/>
    <row r="6" ht="13.5" customHeight="1"/>
    <row r="7" ht="13.5"/>
    <row r="8" spans="2:20" ht="14.25" thickBot="1">
      <c r="B8" s="109" t="s">
        <v>22</v>
      </c>
      <c r="C8" s="110" t="s">
        <v>23</v>
      </c>
      <c r="D8" s="10"/>
      <c r="E8" s="10"/>
      <c r="F8" s="10"/>
      <c r="G8" s="70"/>
      <c r="H8" s="68"/>
      <c r="I8" s="63"/>
      <c r="J8" s="63"/>
      <c r="K8" s="63"/>
      <c r="L8" s="97" t="s">
        <v>24</v>
      </c>
      <c r="M8" s="110"/>
      <c r="N8" s="110"/>
      <c r="O8" s="110"/>
      <c r="P8" s="110"/>
      <c r="Q8" s="98" t="s">
        <v>25</v>
      </c>
      <c r="R8" s="98"/>
      <c r="S8" s="98"/>
      <c r="T8" s="98"/>
    </row>
    <row r="9" spans="2:20" ht="13.5" customHeight="1" thickTop="1">
      <c r="B9" s="109"/>
      <c r="C9" s="110"/>
      <c r="G9" s="100" t="s">
        <v>253</v>
      </c>
      <c r="H9" s="101"/>
      <c r="I9" s="13"/>
      <c r="J9" s="88"/>
      <c r="L9" s="110"/>
      <c r="M9" s="110"/>
      <c r="N9" s="110"/>
      <c r="O9" s="110"/>
      <c r="P9" s="110"/>
      <c r="Q9" s="98"/>
      <c r="R9" s="98"/>
      <c r="S9" s="98"/>
      <c r="T9" s="98"/>
    </row>
    <row r="10" spans="6:10" ht="13.5">
      <c r="F10" s="13"/>
      <c r="G10" s="101"/>
      <c r="H10" s="101"/>
      <c r="I10" s="13"/>
      <c r="J10" s="14"/>
    </row>
    <row r="11" spans="6:10" ht="13.5">
      <c r="F11" s="13"/>
      <c r="G11" s="101"/>
      <c r="H11" s="101"/>
      <c r="I11" s="13"/>
      <c r="J11" s="14"/>
    </row>
    <row r="12" spans="6:10" ht="13.5">
      <c r="F12" s="13"/>
      <c r="G12" s="13"/>
      <c r="H12" s="13"/>
      <c r="I12" s="13"/>
      <c r="J12" s="14"/>
    </row>
    <row r="13" spans="6:10" ht="13.5">
      <c r="F13" s="13"/>
      <c r="G13" s="13"/>
      <c r="H13" s="13"/>
      <c r="I13" s="13"/>
      <c r="J13" s="14"/>
    </row>
    <row r="14" ht="13.5"/>
    <row r="15" ht="13.5"/>
    <row r="16" spans="2:12" ht="13.5">
      <c r="B16" s="29" t="s">
        <v>27</v>
      </c>
      <c r="L16" s="29" t="s">
        <v>317</v>
      </c>
    </row>
    <row r="17" spans="2:20" ht="14.25" thickBot="1">
      <c r="B17" s="111" t="s">
        <v>25</v>
      </c>
      <c r="C17" s="112" t="s">
        <v>24</v>
      </c>
      <c r="D17" s="10"/>
      <c r="E17" s="10"/>
      <c r="F17" s="10"/>
      <c r="G17" s="10"/>
      <c r="H17" s="68"/>
      <c r="I17" s="63"/>
      <c r="J17" s="63"/>
      <c r="K17" s="63"/>
      <c r="L17" s="110" t="str">
        <f>INDEX(C35:C49,MATCH(3,AF35:AF49,0),1)</f>
        <v>三並　汰生</v>
      </c>
      <c r="M17" s="110"/>
      <c r="N17" s="110"/>
      <c r="O17" s="110"/>
      <c r="P17" s="110"/>
      <c r="Q17" s="91" t="str">
        <f>INDEX(B35:B49,MATCH(3,AF35:AF49,0),1)</f>
        <v>（中　萩）</v>
      </c>
      <c r="R17" s="91"/>
      <c r="S17" s="91"/>
      <c r="T17" s="15"/>
    </row>
    <row r="18" spans="2:20" ht="13.5" customHeight="1" thickTop="1">
      <c r="B18" s="111"/>
      <c r="C18" s="112"/>
      <c r="G18" s="100" t="s">
        <v>329</v>
      </c>
      <c r="H18" s="101"/>
      <c r="I18" s="62"/>
      <c r="L18" s="110"/>
      <c r="M18" s="110"/>
      <c r="N18" s="110"/>
      <c r="O18" s="110"/>
      <c r="P18" s="110"/>
      <c r="Q18" s="91"/>
      <c r="R18" s="91"/>
      <c r="S18" s="91"/>
      <c r="T18" s="15"/>
    </row>
    <row r="19" spans="6:9" ht="13.5">
      <c r="F19" s="9"/>
      <c r="G19" s="101"/>
      <c r="H19" s="101"/>
      <c r="I19" s="9"/>
    </row>
    <row r="20" spans="6:9" ht="13.5">
      <c r="F20" s="9"/>
      <c r="G20" s="101"/>
      <c r="H20" s="101"/>
      <c r="I20" s="9"/>
    </row>
    <row r="21" spans="6:9" ht="13.5">
      <c r="F21" s="9"/>
      <c r="G21" s="13"/>
      <c r="H21" s="13"/>
      <c r="I21" s="9"/>
    </row>
    <row r="22" ht="13.5"/>
    <row r="23" ht="13.5"/>
    <row r="24" ht="13.5"/>
    <row r="25" spans="2:12" ht="13.5">
      <c r="B25" s="29" t="s">
        <v>28</v>
      </c>
      <c r="L25" s="29" t="s">
        <v>26</v>
      </c>
    </row>
    <row r="26" spans="2:20" ht="14.25" thickBot="1">
      <c r="B26" s="109" t="s">
        <v>22</v>
      </c>
      <c r="C26" s="110" t="s">
        <v>23</v>
      </c>
      <c r="D26" s="10"/>
      <c r="E26" s="10"/>
      <c r="F26" s="10"/>
      <c r="G26" s="10"/>
      <c r="H26" s="68"/>
      <c r="I26" s="63"/>
      <c r="J26" s="63"/>
      <c r="K26" s="63"/>
      <c r="L26" s="110" t="str">
        <f>INDEX(C35:C49,MATCH(4,AF35:AF49,0),1)</f>
        <v>武智　裕輝</v>
      </c>
      <c r="M26" s="110"/>
      <c r="N26" s="110"/>
      <c r="O26" s="110"/>
      <c r="P26" s="110"/>
      <c r="Q26" s="91" t="str">
        <f>INDEX(B35:B49,MATCH(4,AF35:AF49,0),1)</f>
        <v>（新　小）</v>
      </c>
      <c r="R26" s="91"/>
      <c r="S26" s="91"/>
      <c r="T26" s="15"/>
    </row>
    <row r="27" spans="2:20" ht="13.5" customHeight="1" thickTop="1">
      <c r="B27" s="109"/>
      <c r="C27" s="110"/>
      <c r="G27" s="100" t="s">
        <v>330</v>
      </c>
      <c r="H27" s="101"/>
      <c r="I27" s="62"/>
      <c r="L27" s="110"/>
      <c r="M27" s="110"/>
      <c r="N27" s="110"/>
      <c r="O27" s="110"/>
      <c r="P27" s="110"/>
      <c r="Q27" s="91"/>
      <c r="R27" s="91"/>
      <c r="S27" s="91"/>
      <c r="T27" s="15"/>
    </row>
    <row r="28" spans="6:9" ht="13.5">
      <c r="F28" s="9"/>
      <c r="G28" s="101"/>
      <c r="H28" s="101"/>
      <c r="I28" s="9"/>
    </row>
    <row r="29" spans="6:9" ht="13.5">
      <c r="F29" s="9"/>
      <c r="G29" s="101"/>
      <c r="H29" s="101"/>
      <c r="I29" s="9"/>
    </row>
    <row r="32" s="58" customFormat="1" ht="24">
      <c r="B32" s="57" t="s">
        <v>160</v>
      </c>
    </row>
    <row r="34" spans="2:33" ht="15" customHeight="1">
      <c r="B34" s="166"/>
      <c r="C34" s="167"/>
      <c r="D34" s="113" t="s">
        <v>221</v>
      </c>
      <c r="E34" s="99"/>
      <c r="F34" s="99"/>
      <c r="G34" s="99"/>
      <c r="H34" s="114"/>
      <c r="I34" s="113" t="s">
        <v>222</v>
      </c>
      <c r="J34" s="99"/>
      <c r="K34" s="99"/>
      <c r="L34" s="99"/>
      <c r="M34" s="114"/>
      <c r="N34" s="113" t="s">
        <v>223</v>
      </c>
      <c r="O34" s="99"/>
      <c r="P34" s="99"/>
      <c r="Q34" s="99"/>
      <c r="R34" s="114"/>
      <c r="S34" s="113" t="s">
        <v>224</v>
      </c>
      <c r="T34" s="99"/>
      <c r="U34" s="99"/>
      <c r="V34" s="99"/>
      <c r="W34" s="114"/>
      <c r="X34" s="113" t="s">
        <v>225</v>
      </c>
      <c r="Y34" s="99"/>
      <c r="Z34" s="99"/>
      <c r="AA34" s="99"/>
      <c r="AB34" s="114"/>
      <c r="AC34" s="113" t="s">
        <v>29</v>
      </c>
      <c r="AD34" s="99"/>
      <c r="AE34" s="114"/>
      <c r="AF34" s="113" t="s">
        <v>30</v>
      </c>
      <c r="AG34" s="114"/>
    </row>
    <row r="35" spans="2:43" ht="15" customHeight="1">
      <c r="B35" s="115" t="s">
        <v>208</v>
      </c>
      <c r="C35" s="152" t="s">
        <v>31</v>
      </c>
      <c r="D35" s="155"/>
      <c r="E35" s="156"/>
      <c r="F35" s="156"/>
      <c r="G35" s="156"/>
      <c r="H35" s="157"/>
      <c r="I35" s="16" t="str">
        <f>IF(I36="","",IF(I36&gt;M36,"○","×"))</f>
        <v>○</v>
      </c>
      <c r="J35" s="17">
        <v>21</v>
      </c>
      <c r="K35" s="18" t="s">
        <v>32</v>
      </c>
      <c r="L35" s="17">
        <v>0</v>
      </c>
      <c r="M35" s="19"/>
      <c r="N35" s="16" t="str">
        <f>IF(N36="","",IF(N36&gt;R36,"○","×"))</f>
        <v>×</v>
      </c>
      <c r="O35" s="17">
        <v>14</v>
      </c>
      <c r="P35" s="18" t="s">
        <v>32</v>
      </c>
      <c r="Q35" s="17">
        <v>21</v>
      </c>
      <c r="R35" s="19"/>
      <c r="S35" s="16" t="str">
        <f>IF(S36="","",IF(S36&gt;W36,"○","×"))</f>
        <v>×</v>
      </c>
      <c r="T35" s="17">
        <v>14</v>
      </c>
      <c r="U35" s="18" t="s">
        <v>32</v>
      </c>
      <c r="V35" s="17">
        <v>21</v>
      </c>
      <c r="W35" s="19"/>
      <c r="X35" s="16" t="str">
        <f>IF(X36="","",IF(X36&gt;AB36,"○","×"))</f>
        <v>×</v>
      </c>
      <c r="Y35" s="17">
        <v>11</v>
      </c>
      <c r="Z35" s="18" t="s">
        <v>32</v>
      </c>
      <c r="AA35" s="17">
        <v>21</v>
      </c>
      <c r="AB35" s="19"/>
      <c r="AC35" s="118">
        <f>IF(I35="","",COUNTIF(I35:AB35,"○"))</f>
        <v>1</v>
      </c>
      <c r="AD35" s="149" t="s">
        <v>21</v>
      </c>
      <c r="AE35" s="92">
        <f>IF(I35="","",COUNTIF(I35:AB35,"×"))</f>
        <v>3</v>
      </c>
      <c r="AF35" s="118">
        <f>IF(AI36="","",RANK(AI36,AI35:AI49))</f>
        <v>4</v>
      </c>
      <c r="AG35" s="92"/>
      <c r="AI35" s="106"/>
      <c r="AJ35" s="106">
        <f>IF(J35="","",IF(J35&gt;L35,1,0))</f>
        <v>1</v>
      </c>
      <c r="AK35" s="106">
        <f>IF(J35="","",IF(J35&lt;L35,1,0))</f>
        <v>0</v>
      </c>
      <c r="AL35" s="106">
        <f>IF(O35="","",IF(O35&gt;Q35,1,0))</f>
        <v>0</v>
      </c>
      <c r="AM35" s="106">
        <f>IF(O35="","",IF(O35&lt;Q35,1,0))</f>
        <v>1</v>
      </c>
      <c r="AN35" s="106">
        <f>IF(T35="","",IF(T35&gt;V35,1,0))</f>
        <v>0</v>
      </c>
      <c r="AO35" s="106">
        <f>IF(T35="","",IF(T35&lt;V35,1,0))</f>
        <v>1</v>
      </c>
      <c r="AP35" s="106">
        <f>IF(Y35="","",IF(Y35&gt;AA35,1,0))</f>
        <v>0</v>
      </c>
      <c r="AQ35" s="106">
        <f>IF(Y35="","",IF(Y35&lt;AA35,1,0))</f>
        <v>1</v>
      </c>
    </row>
    <row r="36" spans="2:43" ht="15" customHeight="1">
      <c r="B36" s="116"/>
      <c r="C36" s="153"/>
      <c r="D36" s="158"/>
      <c r="E36" s="159"/>
      <c r="F36" s="159"/>
      <c r="G36" s="159"/>
      <c r="H36" s="160"/>
      <c r="I36" s="94">
        <f>IF(J35="","",SUM(AJ35:AJ37))</f>
        <v>2</v>
      </c>
      <c r="J36" s="20">
        <v>21</v>
      </c>
      <c r="K36" s="18" t="s">
        <v>32</v>
      </c>
      <c r="L36" s="20">
        <v>0</v>
      </c>
      <c r="M36" s="89">
        <f>IF(J35="","",SUM(AK35:AK37))</f>
        <v>0</v>
      </c>
      <c r="N36" s="94">
        <f>IF(O35="","",SUM(AL35:AL37))</f>
        <v>0</v>
      </c>
      <c r="O36" s="20">
        <v>12</v>
      </c>
      <c r="P36" s="18" t="s">
        <v>32</v>
      </c>
      <c r="Q36" s="20">
        <v>21</v>
      </c>
      <c r="R36" s="89">
        <f>IF(O35="","",SUM(AM35:AM37))</f>
        <v>2</v>
      </c>
      <c r="S36" s="94">
        <f>IF(T35="","",SUM(AN35:AN37))</f>
        <v>0</v>
      </c>
      <c r="T36" s="20">
        <v>9</v>
      </c>
      <c r="U36" s="18" t="s">
        <v>32</v>
      </c>
      <c r="V36" s="20">
        <v>21</v>
      </c>
      <c r="W36" s="89">
        <f>IF(T35="","",SUM(AO35:AO37))</f>
        <v>2</v>
      </c>
      <c r="X36" s="94">
        <f>IF(Y35="","",SUM(AP35:AP37))</f>
        <v>0</v>
      </c>
      <c r="Y36" s="20">
        <v>14</v>
      </c>
      <c r="Z36" s="18" t="s">
        <v>32</v>
      </c>
      <c r="AA36" s="20">
        <v>21</v>
      </c>
      <c r="AB36" s="89">
        <f>IF(Y35="","",SUM(AQ35:AQ37))</f>
        <v>2</v>
      </c>
      <c r="AC36" s="119"/>
      <c r="AD36" s="150"/>
      <c r="AE36" s="93"/>
      <c r="AF36" s="119"/>
      <c r="AG36" s="93"/>
      <c r="AI36" s="106">
        <f>IF(AC35="","",AC35*1000+(S36+I36+N36+X36)*100+((S36+I36+N36+X36)-(W36+M36+R36+AB36))*10+((SUM(T35:T37)+SUM(J35:J37)+SUM(O35:O37)+SUM(Y35:Y37))-(SUM(V35:V37)+SUM(L35:L37)+SUM(Q35:Q37)+SUM(AA35:AA37))))</f>
        <v>1150</v>
      </c>
      <c r="AJ36" s="106">
        <f>IF(J36="","",IF(J36&gt;L36,1,0))</f>
        <v>1</v>
      </c>
      <c r="AK36" s="106">
        <f>IF(J36="","",IF(J36&lt;L36,1,0))</f>
        <v>0</v>
      </c>
      <c r="AL36" s="106">
        <f>IF(O36="","",IF(O36&gt;Q36,1,0))</f>
        <v>0</v>
      </c>
      <c r="AM36" s="106">
        <f>IF(O36="","",IF(O36&lt;Q36,1,0))</f>
        <v>1</v>
      </c>
      <c r="AN36" s="106">
        <f>IF(T36="","",IF(T36&gt;V36,1,0))</f>
        <v>0</v>
      </c>
      <c r="AO36" s="106">
        <f>IF(T36="","",IF(T36&lt;V36,1,0))</f>
        <v>1</v>
      </c>
      <c r="AP36" s="106">
        <f>IF(Y36="","",IF(Y36&gt;AA36,1,0))</f>
        <v>0</v>
      </c>
      <c r="AQ36" s="106">
        <f>IF(Y36="","",IF(Y36&lt;AA36,1,0))</f>
        <v>1</v>
      </c>
    </row>
    <row r="37" spans="2:43" ht="15" customHeight="1">
      <c r="B37" s="117"/>
      <c r="C37" s="154"/>
      <c r="D37" s="161"/>
      <c r="E37" s="162"/>
      <c r="F37" s="162"/>
      <c r="G37" s="162"/>
      <c r="H37" s="163"/>
      <c r="I37" s="95"/>
      <c r="J37" s="21"/>
      <c r="K37" s="18" t="s">
        <v>32</v>
      </c>
      <c r="L37" s="21"/>
      <c r="M37" s="90"/>
      <c r="N37" s="95"/>
      <c r="O37" s="21"/>
      <c r="P37" s="22" t="s">
        <v>32</v>
      </c>
      <c r="Q37" s="21"/>
      <c r="R37" s="90"/>
      <c r="S37" s="95"/>
      <c r="T37" s="21"/>
      <c r="U37" s="18" t="s">
        <v>32</v>
      </c>
      <c r="V37" s="21"/>
      <c r="W37" s="90"/>
      <c r="X37" s="95"/>
      <c r="Y37" s="21"/>
      <c r="Z37" s="18" t="s">
        <v>32</v>
      </c>
      <c r="AA37" s="21"/>
      <c r="AB37" s="90"/>
      <c r="AC37" s="120"/>
      <c r="AD37" s="151"/>
      <c r="AE37" s="75"/>
      <c r="AF37" s="120"/>
      <c r="AG37" s="75"/>
      <c r="AI37" s="106"/>
      <c r="AJ37" s="106">
        <f>IF(J37="","",IF(J37&gt;L37,1,0))</f>
      </c>
      <c r="AK37" s="106">
        <f>IF(J37="","",IF(J37&lt;L37,1,0))</f>
      </c>
      <c r="AL37" s="106">
        <f>IF(O37="","",IF(O37&gt;Q37,1,0))</f>
      </c>
      <c r="AM37" s="106">
        <f>IF(O37="","",IF(O37&lt;Q37,1,0))</f>
      </c>
      <c r="AN37" s="106">
        <f>IF(T37="","",IF(T37&gt;V37,1,0))</f>
      </c>
      <c r="AO37" s="106">
        <f>IF(T37="","",IF(T37&lt;V37,1,0))</f>
      </c>
      <c r="AP37" s="106">
        <f>IF(Y37="","",IF(Y37&gt;AA37,1,0))</f>
      </c>
      <c r="AQ37" s="106">
        <f>IF(Y37="","",IF(Y37&lt;AA37,1,0))</f>
      </c>
    </row>
    <row r="38" spans="2:43" ht="15" customHeight="1">
      <c r="B38" s="115" t="s">
        <v>207</v>
      </c>
      <c r="C38" s="152" t="s">
        <v>34</v>
      </c>
      <c r="D38" s="23" t="str">
        <f>IF(D39="","",IF(D39&gt;H39,"○","×"))</f>
        <v>×</v>
      </c>
      <c r="E38" s="24">
        <f>IF(L35="","",L35)</f>
        <v>0</v>
      </c>
      <c r="F38" s="18" t="s">
        <v>35</v>
      </c>
      <c r="G38" s="24">
        <f>IF(J35="","",J35)</f>
        <v>21</v>
      </c>
      <c r="H38" s="25"/>
      <c r="I38" s="140"/>
      <c r="J38" s="141"/>
      <c r="K38" s="141"/>
      <c r="L38" s="141"/>
      <c r="M38" s="142"/>
      <c r="N38" s="23" t="str">
        <f>IF(N39="","",IF(N39&gt;R39,"○","×"))</f>
        <v>×</v>
      </c>
      <c r="O38" s="20">
        <v>0</v>
      </c>
      <c r="P38" s="18" t="s">
        <v>35</v>
      </c>
      <c r="Q38" s="20">
        <v>21</v>
      </c>
      <c r="R38" s="25"/>
      <c r="S38" s="23" t="str">
        <f>IF(S39="","",IF(S39&gt;W39,"○","×"))</f>
        <v>×</v>
      </c>
      <c r="T38" s="20">
        <v>0</v>
      </c>
      <c r="U38" s="26" t="s">
        <v>35</v>
      </c>
      <c r="V38" s="20">
        <v>21</v>
      </c>
      <c r="W38" s="25"/>
      <c r="X38" s="23" t="str">
        <f>IF(X39="","",IF(X39&gt;AB39,"○","×"))</f>
        <v>×</v>
      </c>
      <c r="Y38" s="20">
        <v>0</v>
      </c>
      <c r="Z38" s="26" t="s">
        <v>35</v>
      </c>
      <c r="AA38" s="20">
        <v>21</v>
      </c>
      <c r="AB38" s="25"/>
      <c r="AC38" s="118">
        <f>IF(D38="","",COUNTIF(D38:AB40,"○"))</f>
        <v>0</v>
      </c>
      <c r="AD38" s="149" t="s">
        <v>21</v>
      </c>
      <c r="AE38" s="92">
        <f>IF(D38="","",COUNTIF(D38:AB40,"×"))</f>
        <v>4</v>
      </c>
      <c r="AF38" s="118">
        <f>IF(AI39="","",RANK(AI39,AI35:AI49))</f>
        <v>5</v>
      </c>
      <c r="AG38" s="92"/>
      <c r="AI38" s="106"/>
      <c r="AJ38" s="106">
        <f>IF(O38="","",IF(O38&gt;Q38,1,0))</f>
        <v>0</v>
      </c>
      <c r="AK38" s="106">
        <f>IF(O38="","",IF(O38&lt;Q38,1,0))</f>
        <v>1</v>
      </c>
      <c r="AL38" s="106">
        <f>IF(T38="","",IF(T38&gt;V38,1,0))</f>
        <v>0</v>
      </c>
      <c r="AM38" s="106">
        <f>IF(T38="","",IF(T38&lt;V38,1,0))</f>
        <v>1</v>
      </c>
      <c r="AN38" s="106">
        <f>IF(Y38="","",IF(Y38&gt;AA38,1,0))</f>
        <v>0</v>
      </c>
      <c r="AO38" s="106">
        <f>IF(Y38="","",IF(Y38&lt;AA38,1,0))</f>
        <v>1</v>
      </c>
      <c r="AP38" s="106"/>
      <c r="AQ38" s="106"/>
    </row>
    <row r="39" spans="2:43" ht="15" customHeight="1">
      <c r="B39" s="116"/>
      <c r="C39" s="153"/>
      <c r="D39" s="76">
        <f>M36</f>
        <v>0</v>
      </c>
      <c r="E39" s="24">
        <f>IF(L36="","",L36)</f>
        <v>0</v>
      </c>
      <c r="F39" s="18" t="s">
        <v>35</v>
      </c>
      <c r="G39" s="24">
        <f>IF(J36="","",J36)</f>
        <v>21</v>
      </c>
      <c r="H39" s="89">
        <f>I36</f>
        <v>2</v>
      </c>
      <c r="I39" s="143"/>
      <c r="J39" s="144"/>
      <c r="K39" s="144"/>
      <c r="L39" s="144"/>
      <c r="M39" s="145"/>
      <c r="N39" s="94">
        <f>IF(O38="","",SUM(AJ38:AJ40))</f>
        <v>0</v>
      </c>
      <c r="O39" s="20">
        <v>0</v>
      </c>
      <c r="P39" s="18" t="s">
        <v>35</v>
      </c>
      <c r="Q39" s="20">
        <v>21</v>
      </c>
      <c r="R39" s="89">
        <f>IF(O38="","",SUM(AK38:AK40))</f>
        <v>2</v>
      </c>
      <c r="S39" s="94">
        <f>IF(T38="","",SUM(AL38:AL40))</f>
        <v>0</v>
      </c>
      <c r="T39" s="20">
        <v>0</v>
      </c>
      <c r="U39" s="18" t="s">
        <v>35</v>
      </c>
      <c r="V39" s="20">
        <v>21</v>
      </c>
      <c r="W39" s="89">
        <f>IF(T38="","",SUM(AM38:AM40))</f>
        <v>2</v>
      </c>
      <c r="X39" s="94">
        <f>IF(Y38="","",SUM(AN38:AN40))</f>
        <v>0</v>
      </c>
      <c r="Y39" s="20">
        <v>0</v>
      </c>
      <c r="Z39" s="18" t="s">
        <v>35</v>
      </c>
      <c r="AA39" s="20">
        <v>21</v>
      </c>
      <c r="AB39" s="89">
        <f>IF(Y38="","",SUM(AO38:AO40))</f>
        <v>2</v>
      </c>
      <c r="AC39" s="119"/>
      <c r="AD39" s="150"/>
      <c r="AE39" s="93"/>
      <c r="AF39" s="119"/>
      <c r="AG39" s="93"/>
      <c r="AI39" s="106">
        <f>IF(AC38="","",AC38*1000+(D39+S39+N39+X39)*100+((D39+S39+N39+X39)-(H39+W39+R39+AB39))*10+((SUM(E38:E40)+SUM(T38:T40)+SUM(O38:O40)+SUM(Y38:Y40)))-(SUM(G38:G40)+SUM(V38:V40)+SUM(Q38:Q40)+SUM(AA38:AA40)))</f>
        <v>-248</v>
      </c>
      <c r="AJ39" s="106">
        <f>IF(O39="","",IF(O39&gt;Q39,1,0))</f>
        <v>0</v>
      </c>
      <c r="AK39" s="106">
        <f>IF(O39="","",IF(O39&lt;Q39,1,0))</f>
        <v>1</v>
      </c>
      <c r="AL39" s="106">
        <f>IF(T39="","",IF(T39&gt;V39,1,0))</f>
        <v>0</v>
      </c>
      <c r="AM39" s="106">
        <f>IF(T39="","",IF(T39&lt;V39,1,0))</f>
        <v>1</v>
      </c>
      <c r="AN39" s="106">
        <f>IF(Y39="","",IF(Y39&gt;AA39,1,0))</f>
        <v>0</v>
      </c>
      <c r="AO39" s="106">
        <f>IF(Y39="","",IF(Y39&lt;AA39,1,0))</f>
        <v>1</v>
      </c>
      <c r="AP39" s="106"/>
      <c r="AQ39" s="106"/>
    </row>
    <row r="40" spans="2:43" ht="15" customHeight="1">
      <c r="B40" s="117"/>
      <c r="C40" s="154"/>
      <c r="D40" s="77"/>
      <c r="E40" s="24">
        <f>IF(L37="","",L37)</f>
      </c>
      <c r="F40" s="18" t="s">
        <v>35</v>
      </c>
      <c r="G40" s="24">
        <f>IF(J37="","",J37)</f>
      </c>
      <c r="H40" s="90"/>
      <c r="I40" s="146"/>
      <c r="J40" s="147"/>
      <c r="K40" s="147"/>
      <c r="L40" s="147"/>
      <c r="M40" s="148"/>
      <c r="N40" s="95"/>
      <c r="O40" s="21"/>
      <c r="P40" s="18" t="s">
        <v>35</v>
      </c>
      <c r="Q40" s="21"/>
      <c r="R40" s="90"/>
      <c r="S40" s="95"/>
      <c r="T40" s="21"/>
      <c r="U40" s="18" t="s">
        <v>35</v>
      </c>
      <c r="V40" s="21"/>
      <c r="W40" s="90"/>
      <c r="X40" s="95"/>
      <c r="Y40" s="21"/>
      <c r="Z40" s="18" t="s">
        <v>35</v>
      </c>
      <c r="AA40" s="21"/>
      <c r="AB40" s="90"/>
      <c r="AC40" s="120"/>
      <c r="AD40" s="151"/>
      <c r="AE40" s="75"/>
      <c r="AF40" s="120"/>
      <c r="AG40" s="75"/>
      <c r="AI40" s="106"/>
      <c r="AJ40" s="106">
        <f>IF(O40="","",IF(O40&gt;Q40,1,0))</f>
      </c>
      <c r="AK40" s="106">
        <f>IF(O40="","",IF(O40&lt;Q40,1,0))</f>
      </c>
      <c r="AL40" s="106">
        <f>IF(T40="","",IF(T40&gt;V40,1,0))</f>
      </c>
      <c r="AM40" s="106">
        <f>IF(T40="","",IF(T40&lt;V40,1,0))</f>
      </c>
      <c r="AN40" s="106">
        <f>IF(Y40="","",IF(Y40&gt;AA40,1,0))</f>
      </c>
      <c r="AO40" s="106">
        <f>IF(Y40="","",IF(Y40&lt;AA40,1,0))</f>
      </c>
      <c r="AP40" s="106"/>
      <c r="AQ40" s="106"/>
    </row>
    <row r="41" spans="2:43" ht="15" customHeight="1">
      <c r="B41" s="115" t="s">
        <v>207</v>
      </c>
      <c r="C41" s="152" t="s">
        <v>36</v>
      </c>
      <c r="D41" s="23" t="str">
        <f>IF(D42="","",IF(D42&gt;H42,"○","×"))</f>
        <v>○</v>
      </c>
      <c r="E41" s="27">
        <f>IF(Q35="","",Q35)</f>
        <v>21</v>
      </c>
      <c r="F41" s="26" t="s">
        <v>32</v>
      </c>
      <c r="G41" s="27">
        <f>IF(O35="","",O35)</f>
        <v>14</v>
      </c>
      <c r="H41" s="25"/>
      <c r="I41" s="23" t="str">
        <f>IF(I42="","",IF(I42&gt;M42,"○","×"))</f>
        <v>○</v>
      </c>
      <c r="J41" s="20">
        <f>IF(Q38="","",Q38)</f>
        <v>21</v>
      </c>
      <c r="K41" s="18" t="s">
        <v>32</v>
      </c>
      <c r="L41" s="20">
        <f>IF(O38="","",O38)</f>
        <v>0</v>
      </c>
      <c r="M41" s="25"/>
      <c r="N41" s="140"/>
      <c r="O41" s="141"/>
      <c r="P41" s="141"/>
      <c r="Q41" s="141"/>
      <c r="R41" s="142"/>
      <c r="S41" s="23" t="str">
        <f>IF(S42="","",IF(S42&gt;W42,"○","×"))</f>
        <v>×</v>
      </c>
      <c r="T41" s="20">
        <v>17</v>
      </c>
      <c r="U41" s="26" t="s">
        <v>32</v>
      </c>
      <c r="V41" s="20">
        <v>21</v>
      </c>
      <c r="W41" s="25"/>
      <c r="X41" s="23" t="str">
        <f>IF(X42="","",IF(X42&gt;AB42,"○","×"))</f>
        <v>×</v>
      </c>
      <c r="Y41" s="20">
        <v>21</v>
      </c>
      <c r="Z41" s="26" t="s">
        <v>32</v>
      </c>
      <c r="AA41" s="20">
        <v>19</v>
      </c>
      <c r="AB41" s="25"/>
      <c r="AC41" s="118">
        <f>IF(D41="","",COUNTIF(D41:AB43,"○"))</f>
        <v>2</v>
      </c>
      <c r="AD41" s="149" t="s">
        <v>21</v>
      </c>
      <c r="AE41" s="92">
        <f>IF(D41="","",COUNTIF(D41:AB43,"×"))</f>
        <v>2</v>
      </c>
      <c r="AF41" s="118">
        <f>IF(AI42="","",RANK(AI42,AI35:AI49))</f>
        <v>3</v>
      </c>
      <c r="AG41" s="92"/>
      <c r="AI41" s="106"/>
      <c r="AJ41" s="106">
        <f>IF(T41="","",IF(T41&gt;V41,1,0))</f>
        <v>0</v>
      </c>
      <c r="AK41" s="106">
        <f>IF(T41="","",IF(T41&lt;V41,1,0))</f>
        <v>1</v>
      </c>
      <c r="AL41" s="106">
        <f>IF(Y41="","",IF(Y41&gt;AA41,1,0))</f>
        <v>1</v>
      </c>
      <c r="AM41" s="106">
        <f>IF(Y41="","",IF(Y41&lt;AA41,1,0))</f>
        <v>0</v>
      </c>
      <c r="AN41" s="106"/>
      <c r="AO41" s="106"/>
      <c r="AP41" s="106"/>
      <c r="AQ41" s="106"/>
    </row>
    <row r="42" spans="2:43" ht="15" customHeight="1">
      <c r="B42" s="116"/>
      <c r="C42" s="153"/>
      <c r="D42" s="76">
        <f>R36</f>
        <v>2</v>
      </c>
      <c r="E42" s="24">
        <f>IF(Q36="","",Q36)</f>
        <v>21</v>
      </c>
      <c r="F42" s="18" t="s">
        <v>32</v>
      </c>
      <c r="G42" s="24">
        <f>IF(O36="","",O36)</f>
        <v>12</v>
      </c>
      <c r="H42" s="93">
        <f>N36</f>
        <v>0</v>
      </c>
      <c r="I42" s="94">
        <f>R39</f>
        <v>2</v>
      </c>
      <c r="J42" s="20">
        <f>IF(Q39="","",Q39)</f>
        <v>21</v>
      </c>
      <c r="K42" s="18" t="s">
        <v>32</v>
      </c>
      <c r="L42" s="20">
        <f>IF(O39="","",O39)</f>
        <v>0</v>
      </c>
      <c r="M42" s="89">
        <f>N39</f>
        <v>0</v>
      </c>
      <c r="N42" s="143"/>
      <c r="O42" s="144"/>
      <c r="P42" s="144"/>
      <c r="Q42" s="144"/>
      <c r="R42" s="145"/>
      <c r="S42" s="94">
        <f>IF(T41="","",SUM(AJ41:AJ43))</f>
        <v>0</v>
      </c>
      <c r="T42" s="20">
        <v>4</v>
      </c>
      <c r="U42" s="18" t="s">
        <v>32</v>
      </c>
      <c r="V42" s="20">
        <v>21</v>
      </c>
      <c r="W42" s="89">
        <f>IF(T41="","",SUM(AK41:AK43))</f>
        <v>2</v>
      </c>
      <c r="X42" s="94">
        <f>IF(Y41="","",SUM(AL41:AL43))</f>
        <v>1</v>
      </c>
      <c r="Y42" s="20">
        <v>13</v>
      </c>
      <c r="Z42" s="18" t="s">
        <v>32</v>
      </c>
      <c r="AA42" s="20">
        <v>21</v>
      </c>
      <c r="AB42" s="89">
        <f>IF(Y41="","",SUM(AM41:AM43))</f>
        <v>2</v>
      </c>
      <c r="AC42" s="119"/>
      <c r="AD42" s="150"/>
      <c r="AE42" s="93"/>
      <c r="AF42" s="119"/>
      <c r="AG42" s="93"/>
      <c r="AI42" s="106">
        <f>IF(AC41="","",AC41*1000+(D42+I42+S42+X42)*100+((D42+I42+S42+X42)-(H42+M42+W42+AB42))*10+((SUM(E41:E43)+SUM(J41:J43)+SUM(T41:T43)+SUM(Y41:Y43))-(SUM(G41:G43)+SUM(L41:L43)+SUM(V41:V43)+SUM(AA41:AA43))))</f>
        <v>2534</v>
      </c>
      <c r="AJ42" s="106">
        <f>IF(T42="","",IF(T42&gt;V42,1,0))</f>
        <v>0</v>
      </c>
      <c r="AK42" s="106">
        <f>IF(T42="","",IF(T42&lt;V42,1,0))</f>
        <v>1</v>
      </c>
      <c r="AL42" s="106">
        <f>IF(Y42="","",IF(Y42&gt;AA42,1,0))</f>
        <v>0</v>
      </c>
      <c r="AM42" s="106">
        <f>IF(Y42="","",IF(Y42&lt;AA42,1,0))</f>
        <v>1</v>
      </c>
      <c r="AN42" s="106"/>
      <c r="AO42" s="106"/>
      <c r="AP42" s="106"/>
      <c r="AQ42" s="106"/>
    </row>
    <row r="43" spans="2:43" ht="15" customHeight="1">
      <c r="B43" s="117"/>
      <c r="C43" s="154"/>
      <c r="D43" s="77"/>
      <c r="E43" s="28">
        <f>IF(Q37="","",Q37)</f>
      </c>
      <c r="F43" s="18" t="s">
        <v>32</v>
      </c>
      <c r="G43" s="24">
        <f>IF(O37="","",O37)</f>
      </c>
      <c r="H43" s="75"/>
      <c r="I43" s="95"/>
      <c r="J43" s="21">
        <f>IF(Q40="","",Q40)</f>
      </c>
      <c r="K43" s="18" t="s">
        <v>32</v>
      </c>
      <c r="L43" s="21">
        <f>IF(O40="","",O40)</f>
      </c>
      <c r="M43" s="90"/>
      <c r="N43" s="146"/>
      <c r="O43" s="147"/>
      <c r="P43" s="147"/>
      <c r="Q43" s="147"/>
      <c r="R43" s="148"/>
      <c r="S43" s="95"/>
      <c r="T43" s="21"/>
      <c r="U43" s="22" t="s">
        <v>32</v>
      </c>
      <c r="V43" s="21"/>
      <c r="W43" s="90"/>
      <c r="X43" s="95"/>
      <c r="Y43" s="21">
        <v>14</v>
      </c>
      <c r="Z43" s="22" t="s">
        <v>32</v>
      </c>
      <c r="AA43" s="21">
        <v>21</v>
      </c>
      <c r="AB43" s="90"/>
      <c r="AC43" s="120"/>
      <c r="AD43" s="151"/>
      <c r="AE43" s="75"/>
      <c r="AF43" s="120"/>
      <c r="AG43" s="75"/>
      <c r="AI43" s="106"/>
      <c r="AJ43" s="106">
        <f>IF(T43="","",IF(T43&gt;V43,1,0))</f>
      </c>
      <c r="AK43" s="106">
        <f>IF(T43="","",IF(T43&lt;V43,1,0))</f>
      </c>
      <c r="AL43" s="106">
        <f>IF(Y43="","",IF(Y43&gt;AA43,1,0))</f>
        <v>0</v>
      </c>
      <c r="AM43" s="106">
        <f>IF(Y43="","",IF(Y43&lt;AA43,1,0))</f>
        <v>1</v>
      </c>
      <c r="AN43" s="106"/>
      <c r="AO43" s="106"/>
      <c r="AP43" s="106"/>
      <c r="AQ43" s="106"/>
    </row>
    <row r="44" spans="2:43" ht="15" customHeight="1">
      <c r="B44" s="115" t="s">
        <v>210</v>
      </c>
      <c r="C44" s="152" t="s">
        <v>38</v>
      </c>
      <c r="D44" s="23" t="str">
        <f>IF(D45="","",IF(D45&gt;H45,"○","×"))</f>
        <v>○</v>
      </c>
      <c r="E44" s="24">
        <f>IF(V35="","",V35)</f>
        <v>21</v>
      </c>
      <c r="F44" s="26" t="s">
        <v>39</v>
      </c>
      <c r="G44" s="27">
        <f>IF(T35="","",T35)</f>
        <v>14</v>
      </c>
      <c r="H44" s="25"/>
      <c r="I44" s="23" t="str">
        <f>IF(I45="","",IF(I45&gt;M45,"○","×"))</f>
        <v>○</v>
      </c>
      <c r="J44" s="20">
        <f>IF(V38="","",V38)</f>
        <v>21</v>
      </c>
      <c r="K44" s="26" t="s">
        <v>39</v>
      </c>
      <c r="L44" s="20">
        <f>IF(T38="","",T38)</f>
        <v>0</v>
      </c>
      <c r="M44" s="25"/>
      <c r="N44" s="23" t="str">
        <f>IF(N45="","",IF(N45&gt;R45,"○","×"))</f>
        <v>○</v>
      </c>
      <c r="O44" s="20">
        <f>IF(V41="","",V41)</f>
        <v>21</v>
      </c>
      <c r="P44" s="18" t="s">
        <v>39</v>
      </c>
      <c r="Q44" s="20">
        <f>IF(T41="","",T41)</f>
        <v>17</v>
      </c>
      <c r="R44" s="25"/>
      <c r="S44" s="140"/>
      <c r="T44" s="141"/>
      <c r="U44" s="141"/>
      <c r="V44" s="141"/>
      <c r="W44" s="142"/>
      <c r="X44" s="23" t="str">
        <f>IF(X45="","",IF(X45&gt;AB45,"○","×"))</f>
        <v>○</v>
      </c>
      <c r="Y44" s="20">
        <v>21</v>
      </c>
      <c r="Z44" s="26" t="s">
        <v>39</v>
      </c>
      <c r="AA44" s="20">
        <v>19</v>
      </c>
      <c r="AB44" s="25"/>
      <c r="AC44" s="118">
        <f>IF(D44="","",COUNTIF(D44:AB44,"○"))</f>
        <v>4</v>
      </c>
      <c r="AD44" s="149" t="s">
        <v>21</v>
      </c>
      <c r="AE44" s="92">
        <f>IF(D44="","",COUNTIF(D44:AB44,"×"))</f>
        <v>0</v>
      </c>
      <c r="AF44" s="118">
        <f>IF(AI45="","",RANK(AI45,AI35:AI49))</f>
        <v>1</v>
      </c>
      <c r="AG44" s="92"/>
      <c r="AI44" s="106"/>
      <c r="AJ44" s="106">
        <f>IF(Y44="","",IF(Y44&gt;AA44,1,0))</f>
        <v>1</v>
      </c>
      <c r="AK44" s="106">
        <f>IF(Y44="","",IF(Y44&lt;AA44,1,0))</f>
        <v>0</v>
      </c>
      <c r="AL44" s="106"/>
      <c r="AM44" s="106"/>
      <c r="AN44" s="106"/>
      <c r="AO44" s="106"/>
      <c r="AP44" s="106"/>
      <c r="AQ44" s="106"/>
    </row>
    <row r="45" spans="2:43" ht="15" customHeight="1">
      <c r="B45" s="116"/>
      <c r="C45" s="153"/>
      <c r="D45" s="76">
        <f>W36</f>
        <v>2</v>
      </c>
      <c r="E45" s="24">
        <f>IF(V36="","",V36)</f>
        <v>21</v>
      </c>
      <c r="F45" s="18" t="s">
        <v>39</v>
      </c>
      <c r="G45" s="24">
        <f>IF(T36="","",T36)</f>
        <v>9</v>
      </c>
      <c r="H45" s="89">
        <f>S36</f>
        <v>0</v>
      </c>
      <c r="I45" s="94">
        <f>W39</f>
        <v>2</v>
      </c>
      <c r="J45" s="20">
        <f>IF(V39="","",V39)</f>
        <v>21</v>
      </c>
      <c r="K45" s="18" t="s">
        <v>39</v>
      </c>
      <c r="L45" s="20">
        <f>IF(T39="","",T39)</f>
        <v>0</v>
      </c>
      <c r="M45" s="89">
        <f>S39</f>
        <v>0</v>
      </c>
      <c r="N45" s="94">
        <f>W42</f>
        <v>2</v>
      </c>
      <c r="O45" s="20">
        <f>IF(V42="","",V42)</f>
        <v>21</v>
      </c>
      <c r="P45" s="18" t="s">
        <v>39</v>
      </c>
      <c r="Q45" s="20">
        <f>IF(T42="","",T42)</f>
        <v>4</v>
      </c>
      <c r="R45" s="89">
        <f>S42</f>
        <v>0</v>
      </c>
      <c r="S45" s="143"/>
      <c r="T45" s="144"/>
      <c r="U45" s="144"/>
      <c r="V45" s="144"/>
      <c r="W45" s="145"/>
      <c r="X45" s="94">
        <f>IF(Y44="","",SUM(AJ44:AJ46))</f>
        <v>2</v>
      </c>
      <c r="Y45" s="20">
        <v>19</v>
      </c>
      <c r="Z45" s="18" t="s">
        <v>39</v>
      </c>
      <c r="AA45" s="20">
        <v>21</v>
      </c>
      <c r="AB45" s="89">
        <f>IF(Y44="","",SUM(AK44:AK46))</f>
        <v>1</v>
      </c>
      <c r="AC45" s="119"/>
      <c r="AD45" s="150"/>
      <c r="AE45" s="93"/>
      <c r="AF45" s="119"/>
      <c r="AG45" s="93"/>
      <c r="AI45" s="106">
        <f>IF(AC44="","",AC44*1000+(D45+I45+N45+X45)*100+((D45+I45+N45+X45)-(H45+M45+R45+AB45))*10+((SUM(E44:E46)+SUM(J44:J46)+SUM(O44:O46)+SUM(Y44:Y46))-(SUM(G44:G46)+SUM(L44:L46)+SUM(Q44:Q46)+SUM(AA44:AA46))))</f>
        <v>4961</v>
      </c>
      <c r="AJ45" s="106">
        <f>IF(Y45="","",IF(Y45&gt;AA45,1,0))</f>
        <v>0</v>
      </c>
      <c r="AK45" s="106">
        <f>IF(Y45="","",IF(Y45&lt;AA45,1,0))</f>
        <v>1</v>
      </c>
      <c r="AL45" s="106"/>
      <c r="AM45" s="106"/>
      <c r="AN45" s="106"/>
      <c r="AO45" s="106"/>
      <c r="AP45" s="106"/>
      <c r="AQ45" s="106"/>
    </row>
    <row r="46" spans="2:43" s="29" customFormat="1" ht="15" customHeight="1">
      <c r="B46" s="117"/>
      <c r="C46" s="154"/>
      <c r="D46" s="77"/>
      <c r="E46" s="28">
        <f>IF(V37="","",V37)</f>
      </c>
      <c r="F46" s="22" t="s">
        <v>39</v>
      </c>
      <c r="G46" s="24">
        <f>IF(T37="","",T37)</f>
      </c>
      <c r="H46" s="90"/>
      <c r="I46" s="95"/>
      <c r="J46" s="21">
        <f>IF(V40="","",V40)</f>
      </c>
      <c r="K46" s="22" t="s">
        <v>39</v>
      </c>
      <c r="L46" s="20">
        <f>IF(T40="","",T40)</f>
      </c>
      <c r="M46" s="90"/>
      <c r="N46" s="95"/>
      <c r="O46" s="21">
        <f>IF(V43="","",V43)</f>
      </c>
      <c r="P46" s="22" t="s">
        <v>39</v>
      </c>
      <c r="Q46" s="21">
        <f>IF(T43="","",T43)</f>
      </c>
      <c r="R46" s="90"/>
      <c r="S46" s="146"/>
      <c r="T46" s="147"/>
      <c r="U46" s="147"/>
      <c r="V46" s="147"/>
      <c r="W46" s="148"/>
      <c r="X46" s="95"/>
      <c r="Y46" s="21">
        <v>21</v>
      </c>
      <c r="Z46" s="22" t="s">
        <v>39</v>
      </c>
      <c r="AA46" s="21">
        <v>12</v>
      </c>
      <c r="AB46" s="90"/>
      <c r="AC46" s="120"/>
      <c r="AD46" s="151"/>
      <c r="AE46" s="75"/>
      <c r="AF46" s="120"/>
      <c r="AG46" s="75"/>
      <c r="AH46" s="7"/>
      <c r="AI46" s="106"/>
      <c r="AJ46" s="106">
        <f>IF(Y46="","",IF(Y46&gt;AA46,1,0))</f>
        <v>1</v>
      </c>
      <c r="AK46" s="106">
        <f>IF(Y46="","",IF(Y46&lt;AA46,1,0))</f>
        <v>0</v>
      </c>
      <c r="AL46" s="106"/>
      <c r="AM46" s="106"/>
      <c r="AN46" s="106"/>
      <c r="AO46" s="106"/>
      <c r="AP46" s="106"/>
      <c r="AQ46" s="106"/>
    </row>
    <row r="47" spans="1:43" s="29" customFormat="1" ht="15" customHeight="1">
      <c r="A47" s="30"/>
      <c r="B47" s="115" t="s">
        <v>210</v>
      </c>
      <c r="C47" s="152" t="s">
        <v>40</v>
      </c>
      <c r="D47" s="23" t="str">
        <f>IF(D48="","",IF(D48&gt;H48,"○","×"))</f>
        <v>○</v>
      </c>
      <c r="E47" s="24">
        <f>IF(AA35="","",AA35)</f>
        <v>21</v>
      </c>
      <c r="F47" s="26" t="s">
        <v>41</v>
      </c>
      <c r="G47" s="27">
        <f>IF(Y35="","",Y35)</f>
        <v>11</v>
      </c>
      <c r="H47" s="25"/>
      <c r="I47" s="23" t="str">
        <f>IF(I48="","",IF(I48&gt;M48,"○","×"))</f>
        <v>○</v>
      </c>
      <c r="J47" s="20">
        <f>IF(AA38="","",AA38)</f>
        <v>21</v>
      </c>
      <c r="K47" s="26" t="s">
        <v>41</v>
      </c>
      <c r="L47" s="17">
        <f>IF(Y38="","",Y38)</f>
        <v>0</v>
      </c>
      <c r="M47" s="25"/>
      <c r="N47" s="23" t="str">
        <f>IF(N48="","",IF(N48&gt;R48,"○","×"))</f>
        <v>○</v>
      </c>
      <c r="O47" s="20">
        <f>IF(AA41="","",AA41)</f>
        <v>19</v>
      </c>
      <c r="P47" s="18" t="s">
        <v>41</v>
      </c>
      <c r="Q47" s="20">
        <f>IF(Y41="","",Y41)</f>
        <v>21</v>
      </c>
      <c r="R47" s="25"/>
      <c r="S47" s="23" t="str">
        <f>IF(S48="","",IF(S48&gt;W48,"○","×"))</f>
        <v>×</v>
      </c>
      <c r="T47" s="20">
        <f>IF(AA44="","",AA44)</f>
        <v>19</v>
      </c>
      <c r="U47" s="18" t="s">
        <v>41</v>
      </c>
      <c r="V47" s="20">
        <f>IF(Y44="","",Y44)</f>
        <v>21</v>
      </c>
      <c r="W47" s="25"/>
      <c r="X47" s="78"/>
      <c r="Y47" s="79"/>
      <c r="Z47" s="79"/>
      <c r="AA47" s="79"/>
      <c r="AB47" s="80"/>
      <c r="AC47" s="118">
        <f>IF(D47="","",COUNTIF(D47:W47,"○"))</f>
        <v>3</v>
      </c>
      <c r="AD47" s="149" t="s">
        <v>21</v>
      </c>
      <c r="AE47" s="92">
        <f>IF(D47="","",COUNTIF(D47:W47,"×"))</f>
        <v>1</v>
      </c>
      <c r="AF47" s="118">
        <f>IF(AI48="","",RANK(AI48,AI35:AI49))</f>
        <v>2</v>
      </c>
      <c r="AG47" s="92"/>
      <c r="AH47" s="31"/>
      <c r="AI47" s="106"/>
      <c r="AJ47" s="106"/>
      <c r="AK47" s="106"/>
      <c r="AL47" s="106"/>
      <c r="AM47" s="106"/>
      <c r="AN47" s="106"/>
      <c r="AO47" s="106"/>
      <c r="AP47" s="106"/>
      <c r="AQ47" s="106"/>
    </row>
    <row r="48" spans="1:43" ht="13.5">
      <c r="A48" s="25"/>
      <c r="B48" s="116"/>
      <c r="C48" s="153"/>
      <c r="D48" s="76">
        <f>AB36</f>
        <v>2</v>
      </c>
      <c r="E48" s="24">
        <f>IF(AA36="","",AA36)</f>
        <v>21</v>
      </c>
      <c r="F48" s="18" t="s">
        <v>41</v>
      </c>
      <c r="G48" s="24">
        <f>IF(Y36="","",Y36)</f>
        <v>14</v>
      </c>
      <c r="H48" s="89">
        <f>X36</f>
        <v>0</v>
      </c>
      <c r="I48" s="94">
        <f>AB39</f>
        <v>2</v>
      </c>
      <c r="J48" s="20">
        <f>IF(AA39="","",AA39)</f>
        <v>21</v>
      </c>
      <c r="K48" s="18" t="s">
        <v>41</v>
      </c>
      <c r="L48" s="20">
        <f>IF(Y39="","",Y39)</f>
        <v>0</v>
      </c>
      <c r="M48" s="89">
        <f>X39</f>
        <v>0</v>
      </c>
      <c r="N48" s="94">
        <f>AB42</f>
        <v>2</v>
      </c>
      <c r="O48" s="20">
        <f>IF(AA42="","",AA42)</f>
        <v>21</v>
      </c>
      <c r="P48" s="18" t="s">
        <v>41</v>
      </c>
      <c r="Q48" s="20">
        <f>IF(Y42="","",Y42)</f>
        <v>13</v>
      </c>
      <c r="R48" s="89">
        <f>X42</f>
        <v>1</v>
      </c>
      <c r="S48" s="94">
        <f>AB45</f>
        <v>1</v>
      </c>
      <c r="T48" s="20">
        <f>IF(AA45="","",AA45)</f>
        <v>21</v>
      </c>
      <c r="U48" s="18" t="s">
        <v>41</v>
      </c>
      <c r="V48" s="20">
        <f>IF(Y45="","",Y45)</f>
        <v>19</v>
      </c>
      <c r="W48" s="89">
        <f>X45</f>
        <v>2</v>
      </c>
      <c r="X48" s="134"/>
      <c r="Y48" s="135"/>
      <c r="Z48" s="135"/>
      <c r="AA48" s="135"/>
      <c r="AB48" s="136"/>
      <c r="AC48" s="119"/>
      <c r="AD48" s="150"/>
      <c r="AE48" s="93"/>
      <c r="AF48" s="119"/>
      <c r="AG48" s="93"/>
      <c r="AI48" s="106">
        <f>IF(AC47="","",AC47*1000+(D48+I48+N48+S48)*100+((D48+I48+N48+S48)-(H48+M48+R48+W48))*10+((SUM(E47:E49)+SUM(J47:J49)+SUM(O47:O49)+SUM(T47:T49))-(SUM(G47:G49)+SUM(L47:L49)+SUM(Q47:Q49)+SUM(V47:V49))))</f>
        <v>3803</v>
      </c>
      <c r="AJ48" s="106"/>
      <c r="AK48" s="106"/>
      <c r="AL48" s="106"/>
      <c r="AM48" s="106"/>
      <c r="AN48" s="106"/>
      <c r="AO48" s="106"/>
      <c r="AP48" s="106"/>
      <c r="AQ48" s="106"/>
    </row>
    <row r="49" spans="1:43" ht="13.5">
      <c r="A49" s="25"/>
      <c r="B49" s="117"/>
      <c r="C49" s="154"/>
      <c r="D49" s="77"/>
      <c r="E49" s="28">
        <f>IF(AA37="","",AA37)</f>
      </c>
      <c r="F49" s="22" t="s">
        <v>41</v>
      </c>
      <c r="G49" s="24">
        <f>IF(Y37="","",Y37)</f>
      </c>
      <c r="H49" s="90"/>
      <c r="I49" s="95"/>
      <c r="J49" s="21">
        <f>IF(AA40="","",AA40)</f>
      </c>
      <c r="K49" s="22" t="s">
        <v>41</v>
      </c>
      <c r="L49" s="20">
        <f>IF(Y40="","",Y40)</f>
      </c>
      <c r="M49" s="90"/>
      <c r="N49" s="95"/>
      <c r="O49" s="21">
        <f>IF(AA43="","",AA43)</f>
        <v>21</v>
      </c>
      <c r="P49" s="18" t="s">
        <v>41</v>
      </c>
      <c r="Q49" s="20">
        <f>IF(Y43="","",Y43)</f>
        <v>14</v>
      </c>
      <c r="R49" s="90"/>
      <c r="S49" s="95"/>
      <c r="T49" s="21">
        <f>IF(AA46="","",AA46)</f>
        <v>12</v>
      </c>
      <c r="U49" s="22" t="s">
        <v>41</v>
      </c>
      <c r="V49" s="21">
        <f>IF(Y46="","",Y46)</f>
        <v>21</v>
      </c>
      <c r="W49" s="90"/>
      <c r="X49" s="137"/>
      <c r="Y49" s="138"/>
      <c r="Z49" s="138"/>
      <c r="AA49" s="138"/>
      <c r="AB49" s="139"/>
      <c r="AC49" s="120"/>
      <c r="AD49" s="151"/>
      <c r="AE49" s="75"/>
      <c r="AF49" s="120"/>
      <c r="AG49" s="75"/>
      <c r="AI49" s="106"/>
      <c r="AJ49" s="106"/>
      <c r="AK49" s="106"/>
      <c r="AL49" s="106"/>
      <c r="AM49" s="106"/>
      <c r="AN49" s="106"/>
      <c r="AO49" s="106"/>
      <c r="AP49" s="106"/>
      <c r="AQ49" s="106"/>
    </row>
    <row r="50" spans="2:34" ht="13.5">
      <c r="B50" s="32"/>
      <c r="C50" s="32"/>
      <c r="G50" s="33"/>
      <c r="K50" s="33"/>
      <c r="L50" s="33"/>
      <c r="P50" s="33"/>
      <c r="Q50" s="33"/>
      <c r="Z50" s="33"/>
      <c r="AB50" s="34"/>
      <c r="AC50" s="34"/>
      <c r="AD50" s="34"/>
      <c r="AE50" s="34"/>
      <c r="AF50" s="34"/>
      <c r="AG50" s="34"/>
      <c r="AH50" s="34"/>
    </row>
    <row r="52" s="58" customFormat="1" ht="24">
      <c r="B52" s="57" t="s">
        <v>161</v>
      </c>
    </row>
    <row r="54" spans="2:27" ht="15" customHeight="1">
      <c r="B54" s="35"/>
      <c r="C54" s="36"/>
      <c r="D54" s="113" t="s">
        <v>226</v>
      </c>
      <c r="E54" s="99"/>
      <c r="F54" s="99"/>
      <c r="G54" s="99"/>
      <c r="H54" s="114"/>
      <c r="I54" s="113" t="s">
        <v>227</v>
      </c>
      <c r="J54" s="99"/>
      <c r="K54" s="99"/>
      <c r="L54" s="99"/>
      <c r="M54" s="114"/>
      <c r="N54" s="113" t="s">
        <v>228</v>
      </c>
      <c r="O54" s="99"/>
      <c r="P54" s="99"/>
      <c r="Q54" s="99"/>
      <c r="R54" s="114"/>
      <c r="S54" s="37"/>
      <c r="T54" s="38" t="s">
        <v>29</v>
      </c>
      <c r="U54" s="38"/>
      <c r="V54" s="113" t="s">
        <v>30</v>
      </c>
      <c r="W54" s="114"/>
      <c r="AA54" s="20"/>
    </row>
    <row r="55" spans="2:34" ht="15" customHeight="1">
      <c r="B55" s="115" t="s">
        <v>205</v>
      </c>
      <c r="C55" s="118" t="s">
        <v>43</v>
      </c>
      <c r="D55" s="121"/>
      <c r="E55" s="122"/>
      <c r="F55" s="122"/>
      <c r="G55" s="122"/>
      <c r="H55" s="123"/>
      <c r="I55" s="39" t="str">
        <f>IF(I56="","",IF(I56&gt;M56,"○","×"))</f>
        <v>×</v>
      </c>
      <c r="J55" s="27">
        <v>12</v>
      </c>
      <c r="K55" s="18" t="s">
        <v>44</v>
      </c>
      <c r="L55" s="27">
        <v>21</v>
      </c>
      <c r="M55" s="40"/>
      <c r="N55" s="16" t="str">
        <f>IF(N56="","",IF(N56&gt;R56,"○","×"))</f>
        <v>×</v>
      </c>
      <c r="O55" s="27">
        <v>21</v>
      </c>
      <c r="P55" s="18" t="s">
        <v>44</v>
      </c>
      <c r="Q55" s="27">
        <v>18</v>
      </c>
      <c r="R55" s="40"/>
      <c r="S55" s="130">
        <f>IF(I55="","",COUNTIF(I55:R55,"○"))</f>
        <v>0</v>
      </c>
      <c r="T55" s="133" t="s">
        <v>21</v>
      </c>
      <c r="U55" s="104">
        <f>IF(I55="","",COUNTIF(I55:R55,"×"))</f>
        <v>2</v>
      </c>
      <c r="V55" s="130">
        <f>IF(AD56="","",RANK(AD56,AD55:AD63))</f>
        <v>3</v>
      </c>
      <c r="W55" s="104"/>
      <c r="X55" s="24"/>
      <c r="Y55" s="24"/>
      <c r="Z55" s="20"/>
      <c r="AA55" s="20"/>
      <c r="AD55" s="106"/>
      <c r="AE55" s="106">
        <f>IF(J55="","",IF(J55&gt;L55,1,0))</f>
        <v>0</v>
      </c>
      <c r="AF55" s="106">
        <f>IF(L55="","",IF(J55&lt;L55,1,0))</f>
        <v>1</v>
      </c>
      <c r="AG55" s="106">
        <f>IF(O55="","",IF(O55&gt;Q55,1,0))</f>
        <v>1</v>
      </c>
      <c r="AH55" s="106">
        <f>IF(Q55="","",IF(O55&lt;Q55,1,0))</f>
        <v>0</v>
      </c>
    </row>
    <row r="56" spans="2:34" ht="15" customHeight="1">
      <c r="B56" s="116"/>
      <c r="C56" s="119"/>
      <c r="D56" s="124"/>
      <c r="E56" s="125"/>
      <c r="F56" s="125"/>
      <c r="G56" s="125"/>
      <c r="H56" s="126"/>
      <c r="I56" s="76">
        <f>IF(J55="","",SUM(AE55:AE57))</f>
        <v>0</v>
      </c>
      <c r="J56" s="24">
        <v>3</v>
      </c>
      <c r="K56" s="18" t="s">
        <v>44</v>
      </c>
      <c r="L56" s="24">
        <v>21</v>
      </c>
      <c r="M56" s="164">
        <f>IF(L55="","",SUM(AF55:AF57))</f>
        <v>2</v>
      </c>
      <c r="N56" s="76">
        <f>IF(O55="","",SUM(AG55:AG57))</f>
        <v>1</v>
      </c>
      <c r="O56" s="41">
        <v>18</v>
      </c>
      <c r="P56" s="18" t="s">
        <v>44</v>
      </c>
      <c r="Q56" s="41">
        <v>21</v>
      </c>
      <c r="R56" s="164">
        <f>IF(Q55="","",SUM(AH55:AH57))</f>
        <v>2</v>
      </c>
      <c r="S56" s="131"/>
      <c r="T56" s="102"/>
      <c r="U56" s="105"/>
      <c r="V56" s="131"/>
      <c r="W56" s="105"/>
      <c r="X56" s="24"/>
      <c r="Y56" s="24"/>
      <c r="Z56" s="20"/>
      <c r="AA56" s="20"/>
      <c r="AD56" s="106">
        <f>IF(S55="","",S55*1000+(I56+N56)*100+((I56+N56)-(M56+R56))*10+((SUM(J55:J57)+SUM(O55:O57))-(SUM(L55:L57)+SUM(Q55:Q57))))</f>
        <v>41</v>
      </c>
      <c r="AE56" s="106">
        <f>IF(J56="","",IF(J56&gt;L56,1,0))</f>
        <v>0</v>
      </c>
      <c r="AF56" s="106">
        <f>IF(L56="","",IF(J56&lt;L56,1,0))</f>
        <v>1</v>
      </c>
      <c r="AG56" s="106">
        <f>IF(O56="","",IF(O56&gt;Q56,1,0))</f>
        <v>0</v>
      </c>
      <c r="AH56" s="106">
        <f>IF(Q56="","",IF(O56&lt;Q56,1,0))</f>
        <v>1</v>
      </c>
    </row>
    <row r="57" spans="2:34" ht="15" customHeight="1">
      <c r="B57" s="117"/>
      <c r="C57" s="120"/>
      <c r="D57" s="127"/>
      <c r="E57" s="128"/>
      <c r="F57" s="128"/>
      <c r="G57" s="128"/>
      <c r="H57" s="129"/>
      <c r="I57" s="77"/>
      <c r="J57" s="28"/>
      <c r="K57" s="18" t="s">
        <v>44</v>
      </c>
      <c r="L57" s="28"/>
      <c r="M57" s="165"/>
      <c r="N57" s="77"/>
      <c r="O57" s="42">
        <v>19</v>
      </c>
      <c r="P57" s="18" t="s">
        <v>44</v>
      </c>
      <c r="Q57" s="42">
        <v>21</v>
      </c>
      <c r="R57" s="165"/>
      <c r="S57" s="132"/>
      <c r="T57" s="103"/>
      <c r="U57" s="96"/>
      <c r="V57" s="132"/>
      <c r="W57" s="96"/>
      <c r="X57" s="24"/>
      <c r="Y57" s="24"/>
      <c r="Z57" s="34"/>
      <c r="AA57" s="34"/>
      <c r="AD57" s="106"/>
      <c r="AE57" s="106">
        <f>IF(J57="","",IF(J57&gt;L57,1,0))</f>
      </c>
      <c r="AF57" s="106">
        <f>IF(L57="","",IF(J57&lt;L57,1,0))</f>
      </c>
      <c r="AG57" s="106">
        <f>IF(O57="","",IF(O57&gt;Q57,1,0))</f>
        <v>0</v>
      </c>
      <c r="AH57" s="106">
        <f>IF(Q57="","",IF(O57&lt;Q57,1,0))</f>
        <v>1</v>
      </c>
    </row>
    <row r="58" spans="2:34" ht="15" customHeight="1">
      <c r="B58" s="115" t="s">
        <v>210</v>
      </c>
      <c r="C58" s="168" t="s">
        <v>217</v>
      </c>
      <c r="D58" s="39" t="str">
        <f>IF(E58="","",IF(D59&gt;H59,"○","×"))</f>
        <v>○</v>
      </c>
      <c r="E58" s="27">
        <f>IF(L55="","",L55)</f>
        <v>21</v>
      </c>
      <c r="F58" s="26" t="s">
        <v>45</v>
      </c>
      <c r="G58" s="27">
        <f>IF(J55="","",J55)</f>
        <v>12</v>
      </c>
      <c r="H58" s="43"/>
      <c r="I58" s="121"/>
      <c r="J58" s="122"/>
      <c r="K58" s="122"/>
      <c r="L58" s="122"/>
      <c r="M58" s="123"/>
      <c r="N58" s="39" t="str">
        <f>IF(O58="","",IF(N59&gt;R59,"○","×"))</f>
        <v>○</v>
      </c>
      <c r="O58" s="27">
        <v>21</v>
      </c>
      <c r="P58" s="26" t="s">
        <v>45</v>
      </c>
      <c r="Q58" s="27">
        <v>10</v>
      </c>
      <c r="R58" s="44"/>
      <c r="S58" s="130">
        <f>IF(D58="","",COUNTIF(D58:R60,"○"))</f>
        <v>2</v>
      </c>
      <c r="T58" s="133" t="s">
        <v>21</v>
      </c>
      <c r="U58" s="104">
        <f>IF(D58="","",COUNTIF(D58:R60,"×"))</f>
        <v>0</v>
      </c>
      <c r="V58" s="130">
        <f>IF(AD59="","",RANK(AD59,AD55:AD63))</f>
        <v>1</v>
      </c>
      <c r="W58" s="104"/>
      <c r="X58" s="24"/>
      <c r="Y58" s="24"/>
      <c r="Z58" s="34"/>
      <c r="AA58" s="34"/>
      <c r="AD58" s="106"/>
      <c r="AE58" s="106">
        <f>IF(O58="","",IF(O58&gt;Q58,1,0))</f>
        <v>1</v>
      </c>
      <c r="AF58" s="106">
        <f>IF(Q58="","",IF(O58&lt;Q58,1,0))</f>
        <v>0</v>
      </c>
      <c r="AG58" s="106"/>
      <c r="AH58" s="106"/>
    </row>
    <row r="59" spans="2:34" ht="15" customHeight="1">
      <c r="B59" s="116"/>
      <c r="C59" s="119"/>
      <c r="D59" s="76">
        <f>M56</f>
        <v>2</v>
      </c>
      <c r="E59" s="24">
        <f>IF(L56="","",L56)</f>
        <v>21</v>
      </c>
      <c r="F59" s="18" t="s">
        <v>45</v>
      </c>
      <c r="G59" s="24">
        <f>IF(J56="","",J56)</f>
        <v>3</v>
      </c>
      <c r="H59" s="164">
        <f>I56</f>
        <v>0</v>
      </c>
      <c r="I59" s="124"/>
      <c r="J59" s="125"/>
      <c r="K59" s="125"/>
      <c r="L59" s="125"/>
      <c r="M59" s="126"/>
      <c r="N59" s="76">
        <f>IF(O58="","",SUM(AE58:AE60))</f>
        <v>2</v>
      </c>
      <c r="O59" s="24">
        <v>21</v>
      </c>
      <c r="P59" s="18" t="s">
        <v>45</v>
      </c>
      <c r="Q59" s="24">
        <v>13</v>
      </c>
      <c r="R59" s="164">
        <f>IF(Q58="","",SUM(AF58:AF60))</f>
        <v>0</v>
      </c>
      <c r="S59" s="131"/>
      <c r="T59" s="102"/>
      <c r="U59" s="105"/>
      <c r="V59" s="131"/>
      <c r="W59" s="105"/>
      <c r="X59" s="24"/>
      <c r="Y59" s="24"/>
      <c r="Z59" s="34"/>
      <c r="AA59" s="34"/>
      <c r="AD59" s="107">
        <f>IF(S58="","",S58*1000+(D59+N59)*100+((D59+N59)-(H59+R59))*10+((SUM(E58:E60)+SUM(O58:O60))-(SUM(G58:G60)+SUM(Q58:Q60))))</f>
        <v>2486</v>
      </c>
      <c r="AE59" s="106">
        <f>IF(O59="","",IF(O59&gt;Q59,1,0))</f>
        <v>1</v>
      </c>
      <c r="AF59" s="106">
        <f>IF(Q59="","",IF(O59&lt;Q59,1,0))</f>
        <v>0</v>
      </c>
      <c r="AG59" s="106"/>
      <c r="AH59" s="106"/>
    </row>
    <row r="60" spans="2:34" ht="15" customHeight="1">
      <c r="B60" s="117"/>
      <c r="C60" s="120"/>
      <c r="D60" s="77"/>
      <c r="E60" s="28">
        <f>IF(L57="","",L57)</f>
      </c>
      <c r="F60" s="22" t="s">
        <v>45</v>
      </c>
      <c r="G60" s="28">
        <f>IF(J57="","",J57)</f>
      </c>
      <c r="H60" s="165"/>
      <c r="I60" s="127"/>
      <c r="J60" s="128"/>
      <c r="K60" s="128"/>
      <c r="L60" s="128"/>
      <c r="M60" s="129"/>
      <c r="N60" s="77"/>
      <c r="O60" s="28"/>
      <c r="P60" s="18" t="s">
        <v>45</v>
      </c>
      <c r="Q60" s="28"/>
      <c r="R60" s="165"/>
      <c r="S60" s="132"/>
      <c r="T60" s="103"/>
      <c r="U60" s="96"/>
      <c r="V60" s="132"/>
      <c r="W60" s="96"/>
      <c r="X60" s="24"/>
      <c r="Y60" s="24"/>
      <c r="Z60" s="34"/>
      <c r="AA60" s="34"/>
      <c r="AD60" s="106"/>
      <c r="AE60" s="106">
        <f>IF(O60="","",IF(O60&gt;Q60,1,0))</f>
      </c>
      <c r="AF60" s="106">
        <f>IF(Q60="","",IF(O60&lt;Q60,1,0))</f>
      </c>
      <c r="AG60" s="106"/>
      <c r="AH60" s="106"/>
    </row>
    <row r="61" spans="2:34" ht="15" customHeight="1">
      <c r="B61" s="116" t="s">
        <v>210</v>
      </c>
      <c r="C61" s="119" t="s">
        <v>46</v>
      </c>
      <c r="D61" s="39" t="str">
        <f>IF(E61="","",IF(D62&gt;H62,"○","×"))</f>
        <v>○</v>
      </c>
      <c r="E61" s="27">
        <f>IF(Q55="","",Q55)</f>
        <v>18</v>
      </c>
      <c r="F61" s="26" t="s">
        <v>32</v>
      </c>
      <c r="G61" s="27">
        <f>IF(O55="","",O55)</f>
        <v>21</v>
      </c>
      <c r="H61" s="44"/>
      <c r="I61" s="39" t="str">
        <f>IF(J61="","",IF(I62&gt;M62,"○","×"))</f>
        <v>×</v>
      </c>
      <c r="J61" s="27">
        <f>IF(Q58="","",Q58)</f>
        <v>10</v>
      </c>
      <c r="K61" s="18" t="s">
        <v>32</v>
      </c>
      <c r="L61" s="27">
        <f>IF(O58="","",O58)</f>
        <v>21</v>
      </c>
      <c r="M61" s="44"/>
      <c r="N61" s="121"/>
      <c r="O61" s="122"/>
      <c r="P61" s="122"/>
      <c r="Q61" s="122"/>
      <c r="R61" s="123"/>
      <c r="S61" s="130">
        <f>IF(D61="","",COUNTIF(D61:M61,"○"))</f>
        <v>1</v>
      </c>
      <c r="T61" s="133" t="s">
        <v>21</v>
      </c>
      <c r="U61" s="104">
        <f>IF(D61="","",COUNTIF(D61:M61,"×"))</f>
        <v>1</v>
      </c>
      <c r="V61" s="130">
        <f>IF(AD62="","",RANK(AD62,AD55:AD63))</f>
        <v>2</v>
      </c>
      <c r="W61" s="104"/>
      <c r="X61" s="24"/>
      <c r="Y61" s="24"/>
      <c r="Z61" s="34"/>
      <c r="AA61" s="34"/>
      <c r="AD61" s="106"/>
      <c r="AE61" s="106"/>
      <c r="AF61" s="106"/>
      <c r="AG61" s="106"/>
      <c r="AH61" s="106"/>
    </row>
    <row r="62" spans="2:34" ht="15" customHeight="1">
      <c r="B62" s="116"/>
      <c r="C62" s="119"/>
      <c r="D62" s="76">
        <f>R56</f>
        <v>2</v>
      </c>
      <c r="E62" s="24">
        <f>IF(Q56="","",Q56)</f>
        <v>21</v>
      </c>
      <c r="F62" s="18" t="s">
        <v>32</v>
      </c>
      <c r="G62" s="24">
        <f>IF(O56="","",O56)</f>
        <v>18</v>
      </c>
      <c r="H62" s="164">
        <f>N56</f>
        <v>1</v>
      </c>
      <c r="I62" s="76">
        <f>R59</f>
        <v>0</v>
      </c>
      <c r="J62" s="24">
        <f>IF(Q59="","",Q59)</f>
        <v>13</v>
      </c>
      <c r="K62" s="18" t="s">
        <v>32</v>
      </c>
      <c r="L62" s="41">
        <f>IF(O59="","",O59)</f>
        <v>21</v>
      </c>
      <c r="M62" s="164">
        <f>N59</f>
        <v>2</v>
      </c>
      <c r="N62" s="124"/>
      <c r="O62" s="125"/>
      <c r="P62" s="125"/>
      <c r="Q62" s="125"/>
      <c r="R62" s="126"/>
      <c r="S62" s="131"/>
      <c r="T62" s="102"/>
      <c r="U62" s="105"/>
      <c r="V62" s="131"/>
      <c r="W62" s="105"/>
      <c r="X62" s="24"/>
      <c r="Y62" s="24"/>
      <c r="Z62" s="34"/>
      <c r="AA62" s="34"/>
      <c r="AD62" s="107">
        <f>IF(S61="","",S61*1000+(D62+I62)*100+((D62+I62)-(H62+M62))*10+((SUM(E61:E63)+SUM(J61:J63))-(SUM(G61:G63)+SUM(L61:L63))))</f>
        <v>1173</v>
      </c>
      <c r="AE62" s="106"/>
      <c r="AF62" s="106"/>
      <c r="AG62" s="106"/>
      <c r="AH62" s="106"/>
    </row>
    <row r="63" spans="2:34" ht="15" customHeight="1">
      <c r="B63" s="117"/>
      <c r="C63" s="120"/>
      <c r="D63" s="77"/>
      <c r="E63" s="28">
        <f>IF(Q57="","",Q57)</f>
        <v>21</v>
      </c>
      <c r="F63" s="22" t="s">
        <v>32</v>
      </c>
      <c r="G63" s="28">
        <f>IF(O57="","",O57)</f>
        <v>19</v>
      </c>
      <c r="H63" s="165"/>
      <c r="I63" s="77"/>
      <c r="J63" s="28">
        <f>IF(Q60="","",Q60)</f>
      </c>
      <c r="K63" s="18" t="s">
        <v>32</v>
      </c>
      <c r="L63" s="42">
        <f>IF(O60="","",O60)</f>
      </c>
      <c r="M63" s="165"/>
      <c r="N63" s="127"/>
      <c r="O63" s="128"/>
      <c r="P63" s="128"/>
      <c r="Q63" s="128"/>
      <c r="R63" s="129"/>
      <c r="S63" s="132"/>
      <c r="T63" s="103"/>
      <c r="U63" s="96"/>
      <c r="V63" s="132"/>
      <c r="W63" s="96"/>
      <c r="X63" s="24"/>
      <c r="Y63" s="24"/>
      <c r="Z63" s="34"/>
      <c r="AA63" s="34"/>
      <c r="AD63" s="106"/>
      <c r="AE63" s="106"/>
      <c r="AF63" s="106"/>
      <c r="AG63" s="106"/>
      <c r="AH63" s="106"/>
    </row>
    <row r="64" spans="2:11" s="29" customFormat="1" ht="15" customHeight="1">
      <c r="B64" s="45"/>
      <c r="C64" s="45"/>
      <c r="K64" s="46"/>
    </row>
    <row r="66" s="58" customFormat="1" ht="24">
      <c r="B66" s="57" t="s">
        <v>162</v>
      </c>
    </row>
    <row r="68" spans="2:33" ht="15" customHeight="1">
      <c r="B68" s="166"/>
      <c r="C68" s="167"/>
      <c r="D68" s="113" t="s">
        <v>226</v>
      </c>
      <c r="E68" s="99"/>
      <c r="F68" s="99"/>
      <c r="G68" s="99"/>
      <c r="H68" s="114"/>
      <c r="I68" s="113" t="s">
        <v>229</v>
      </c>
      <c r="J68" s="99"/>
      <c r="K68" s="99"/>
      <c r="L68" s="99"/>
      <c r="M68" s="114"/>
      <c r="N68" s="113" t="s">
        <v>230</v>
      </c>
      <c r="O68" s="99"/>
      <c r="P68" s="99"/>
      <c r="Q68" s="99"/>
      <c r="R68" s="114"/>
      <c r="S68" s="113" t="s">
        <v>231</v>
      </c>
      <c r="T68" s="99"/>
      <c r="U68" s="99"/>
      <c r="V68" s="99"/>
      <c r="W68" s="114"/>
      <c r="X68" s="113" t="s">
        <v>232</v>
      </c>
      <c r="Y68" s="99"/>
      <c r="Z68" s="99"/>
      <c r="AA68" s="99"/>
      <c r="AB68" s="114"/>
      <c r="AC68" s="113" t="s">
        <v>29</v>
      </c>
      <c r="AD68" s="99"/>
      <c r="AE68" s="114"/>
      <c r="AF68" s="113" t="s">
        <v>30</v>
      </c>
      <c r="AG68" s="114"/>
    </row>
    <row r="69" spans="2:43" ht="15" customHeight="1">
      <c r="B69" s="115" t="s">
        <v>205</v>
      </c>
      <c r="C69" s="168" t="s">
        <v>47</v>
      </c>
      <c r="D69" s="155"/>
      <c r="E69" s="156"/>
      <c r="F69" s="156"/>
      <c r="G69" s="156"/>
      <c r="H69" s="157"/>
      <c r="I69" s="16" t="str">
        <f>IF(I70="","",IF(I70&gt;M70,"○","×"))</f>
        <v>○</v>
      </c>
      <c r="J69" s="17">
        <v>21</v>
      </c>
      <c r="K69" s="18" t="s">
        <v>45</v>
      </c>
      <c r="L69" s="17">
        <v>6</v>
      </c>
      <c r="M69" s="19"/>
      <c r="N69" s="16" t="str">
        <f>IF(N70="","",IF(N70&gt;R70,"○","×"))</f>
        <v>○</v>
      </c>
      <c r="O69" s="17">
        <v>23</v>
      </c>
      <c r="P69" s="18" t="s">
        <v>45</v>
      </c>
      <c r="Q69" s="17">
        <v>21</v>
      </c>
      <c r="R69" s="19"/>
      <c r="S69" s="16" t="str">
        <f>IF(S70="","",IF(S70&gt;W70,"○","×"))</f>
        <v>○</v>
      </c>
      <c r="T69" s="17">
        <v>21</v>
      </c>
      <c r="U69" s="18" t="s">
        <v>45</v>
      </c>
      <c r="V69" s="17">
        <v>4</v>
      </c>
      <c r="W69" s="19"/>
      <c r="X69" s="16" t="str">
        <f>IF(X70="","",IF(X70&gt;AB70,"○","×"))</f>
        <v>×</v>
      </c>
      <c r="Y69" s="17">
        <v>6</v>
      </c>
      <c r="Z69" s="18" t="s">
        <v>45</v>
      </c>
      <c r="AA69" s="17">
        <v>21</v>
      </c>
      <c r="AB69" s="19"/>
      <c r="AC69" s="118">
        <f>IF(I69="","",COUNTIF(I69:AB69,"○"))</f>
        <v>3</v>
      </c>
      <c r="AD69" s="149" t="s">
        <v>21</v>
      </c>
      <c r="AE69" s="92">
        <f>IF(I69="","",COUNTIF(I69:AB69,"×"))</f>
        <v>1</v>
      </c>
      <c r="AF69" s="118">
        <f>IF(AI70="","",RANK(AI70,AI69:AI83))</f>
        <v>2</v>
      </c>
      <c r="AG69" s="92"/>
      <c r="AI69" s="106"/>
      <c r="AJ69" s="106">
        <f>IF(J69="","",IF(J69&gt;L69,1,0))</f>
        <v>1</v>
      </c>
      <c r="AK69" s="106">
        <f>IF(J69="","",IF(J69&lt;L69,1,0))</f>
        <v>0</v>
      </c>
      <c r="AL69" s="106">
        <f>IF(O69="","",IF(O69&gt;Q69,1,0))</f>
        <v>1</v>
      </c>
      <c r="AM69" s="106">
        <f>IF(O69="","",IF(O69&lt;Q69,1,0))</f>
        <v>0</v>
      </c>
      <c r="AN69" s="106">
        <f>IF(T69="","",IF(T69&gt;V69,1,0))</f>
        <v>1</v>
      </c>
      <c r="AO69" s="106">
        <f>IF(T69="","",IF(T69&lt;V69,1,0))</f>
        <v>0</v>
      </c>
      <c r="AP69" s="106">
        <f>IF(Y69="","",IF(Y69&gt;AA69,1,0))</f>
        <v>0</v>
      </c>
      <c r="AQ69" s="106">
        <f>IF(Y69="","",IF(Y69&lt;AA69,1,0))</f>
        <v>1</v>
      </c>
    </row>
    <row r="70" spans="2:43" ht="15" customHeight="1">
      <c r="B70" s="116"/>
      <c r="C70" s="169"/>
      <c r="D70" s="158"/>
      <c r="E70" s="159"/>
      <c r="F70" s="159"/>
      <c r="G70" s="159"/>
      <c r="H70" s="160"/>
      <c r="I70" s="94">
        <f>IF(J69="","",SUM(AJ69:AJ71))</f>
        <v>2</v>
      </c>
      <c r="J70" s="20">
        <v>21</v>
      </c>
      <c r="K70" s="18" t="s">
        <v>45</v>
      </c>
      <c r="L70" s="20">
        <v>3</v>
      </c>
      <c r="M70" s="89">
        <f>IF(J69="","",SUM(AK69:AK71))</f>
        <v>0</v>
      </c>
      <c r="N70" s="94">
        <f>IF(O69="","",SUM(AL69:AL71))</f>
        <v>2</v>
      </c>
      <c r="O70" s="20">
        <v>21</v>
      </c>
      <c r="P70" s="18" t="s">
        <v>45</v>
      </c>
      <c r="Q70" s="20">
        <v>16</v>
      </c>
      <c r="R70" s="89">
        <f>IF(O69="","",SUM(AM69:AM71))</f>
        <v>0</v>
      </c>
      <c r="S70" s="94">
        <f>IF(T69="","",SUM(AN69:AN71))</f>
        <v>2</v>
      </c>
      <c r="T70" s="20">
        <v>21</v>
      </c>
      <c r="U70" s="18" t="s">
        <v>45</v>
      </c>
      <c r="V70" s="20">
        <v>9</v>
      </c>
      <c r="W70" s="89">
        <f>IF(T69="","",SUM(AO69:AO71))</f>
        <v>0</v>
      </c>
      <c r="X70" s="94">
        <f>IF(Y69="","",SUM(AP69:AP71))</f>
        <v>0</v>
      </c>
      <c r="Y70" s="20">
        <v>7</v>
      </c>
      <c r="Z70" s="18" t="s">
        <v>45</v>
      </c>
      <c r="AA70" s="20">
        <v>21</v>
      </c>
      <c r="AB70" s="89">
        <f>IF(Y69="","",SUM(AQ69:AQ71))</f>
        <v>2</v>
      </c>
      <c r="AC70" s="119"/>
      <c r="AD70" s="150"/>
      <c r="AE70" s="93"/>
      <c r="AF70" s="119"/>
      <c r="AG70" s="93"/>
      <c r="AI70" s="106">
        <f>IF(AC69="","",AC69*1000+(S70+I70+N70+X70)*100+((S70+I70+N70+X70)-(W70+M70+R70+AB70))*10+((SUM(T69:T71)+SUM(J69:J71)+SUM(O69:O71)+SUM(Y69:Y71))-(SUM(V69:V71)+SUM(L69:L71)+SUM(Q69:Q71)+SUM(AA69:AA71))))</f>
        <v>3680</v>
      </c>
      <c r="AJ70" s="106">
        <f>IF(J70="","",IF(J70&gt;L70,1,0))</f>
        <v>1</v>
      </c>
      <c r="AK70" s="106">
        <f>IF(J70="","",IF(J70&lt;L70,1,0))</f>
        <v>0</v>
      </c>
      <c r="AL70" s="106">
        <f>IF(O70="","",IF(O70&gt;Q70,1,0))</f>
        <v>1</v>
      </c>
      <c r="AM70" s="106">
        <f>IF(O70="","",IF(O70&lt;Q70,1,0))</f>
        <v>0</v>
      </c>
      <c r="AN70" s="106">
        <f>IF(T70="","",IF(T70&gt;V70,1,0))</f>
        <v>1</v>
      </c>
      <c r="AO70" s="106">
        <f>IF(T70="","",IF(T70&lt;V70,1,0))</f>
        <v>0</v>
      </c>
      <c r="AP70" s="106">
        <f>IF(Y70="","",IF(Y70&gt;AA70,1,0))</f>
        <v>0</v>
      </c>
      <c r="AQ70" s="106">
        <f>IF(Y70="","",IF(Y70&lt;AA70,1,0))</f>
        <v>1</v>
      </c>
    </row>
    <row r="71" spans="2:43" ht="15" customHeight="1">
      <c r="B71" s="117"/>
      <c r="C71" s="170"/>
      <c r="D71" s="161"/>
      <c r="E71" s="162"/>
      <c r="F71" s="162"/>
      <c r="G71" s="162"/>
      <c r="H71" s="163"/>
      <c r="I71" s="95"/>
      <c r="J71" s="21"/>
      <c r="K71" s="18" t="s">
        <v>45</v>
      </c>
      <c r="L71" s="21"/>
      <c r="M71" s="90"/>
      <c r="N71" s="95"/>
      <c r="O71" s="21"/>
      <c r="P71" s="22" t="s">
        <v>45</v>
      </c>
      <c r="Q71" s="21"/>
      <c r="R71" s="90"/>
      <c r="S71" s="95"/>
      <c r="T71" s="21"/>
      <c r="U71" s="18" t="s">
        <v>45</v>
      </c>
      <c r="V71" s="21"/>
      <c r="W71" s="90"/>
      <c r="X71" s="95"/>
      <c r="Y71" s="21"/>
      <c r="Z71" s="18" t="s">
        <v>45</v>
      </c>
      <c r="AA71" s="21"/>
      <c r="AB71" s="90"/>
      <c r="AC71" s="120"/>
      <c r="AD71" s="151"/>
      <c r="AE71" s="75"/>
      <c r="AF71" s="120"/>
      <c r="AG71" s="75"/>
      <c r="AI71" s="106"/>
      <c r="AJ71" s="106">
        <f>IF(J71="","",IF(J71&gt;L71,1,0))</f>
      </c>
      <c r="AK71" s="106">
        <f>IF(J71="","",IF(J71&lt;L71,1,0))</f>
      </c>
      <c r="AL71" s="106">
        <f>IF(O71="","",IF(O71&gt;Q71,1,0))</f>
      </c>
      <c r="AM71" s="106">
        <f>IF(O71="","",IF(O71&lt;Q71,1,0))</f>
      </c>
      <c r="AN71" s="106">
        <f>IF(T71="","",IF(T71&gt;V71,1,0))</f>
      </c>
      <c r="AO71" s="106">
        <f>IF(T71="","",IF(T71&lt;V71,1,0))</f>
      </c>
      <c r="AP71" s="106">
        <f>IF(Y71="","",IF(Y71&gt;AA71,1,0))</f>
      </c>
      <c r="AQ71" s="106">
        <f>IF(Y71="","",IF(Y71&lt;AA71,1,0))</f>
      </c>
    </row>
    <row r="72" spans="2:43" ht="15" customHeight="1">
      <c r="B72" s="115" t="s">
        <v>209</v>
      </c>
      <c r="C72" s="168" t="s">
        <v>49</v>
      </c>
      <c r="D72" s="23" t="str">
        <f>IF(D73="","",IF(D73&gt;H73,"○","×"))</f>
        <v>×</v>
      </c>
      <c r="E72" s="24">
        <f>IF(L69="","",L69)</f>
        <v>6</v>
      </c>
      <c r="F72" s="18" t="s">
        <v>50</v>
      </c>
      <c r="G72" s="24">
        <f>IF(J69="","",J69)</f>
        <v>21</v>
      </c>
      <c r="H72" s="25"/>
      <c r="I72" s="140"/>
      <c r="J72" s="141"/>
      <c r="K72" s="141"/>
      <c r="L72" s="141"/>
      <c r="M72" s="142"/>
      <c r="N72" s="23" t="str">
        <f>IF(N73="","",IF(N73&gt;R73,"○","×"))</f>
        <v>×</v>
      </c>
      <c r="O72" s="20">
        <v>10</v>
      </c>
      <c r="P72" s="18" t="s">
        <v>50</v>
      </c>
      <c r="Q72" s="20">
        <v>21</v>
      </c>
      <c r="R72" s="25"/>
      <c r="S72" s="23" t="str">
        <f>IF(S73="","",IF(S73&gt;W73,"○","×"))</f>
        <v>○</v>
      </c>
      <c r="T72" s="20">
        <v>19</v>
      </c>
      <c r="U72" s="26" t="s">
        <v>50</v>
      </c>
      <c r="V72" s="20">
        <v>21</v>
      </c>
      <c r="W72" s="25"/>
      <c r="X72" s="23" t="str">
        <f>IF(X73="","",IF(X73&gt;AB73,"○","×"))</f>
        <v>×</v>
      </c>
      <c r="Y72" s="20">
        <v>1</v>
      </c>
      <c r="Z72" s="26" t="s">
        <v>50</v>
      </c>
      <c r="AA72" s="20">
        <v>21</v>
      </c>
      <c r="AB72" s="25"/>
      <c r="AC72" s="118">
        <f>IF(D72="","",COUNTIF(D72:AB74,"○"))</f>
        <v>1</v>
      </c>
      <c r="AD72" s="149" t="s">
        <v>21</v>
      </c>
      <c r="AE72" s="92">
        <f>IF(D72="","",COUNTIF(D72:AB74,"×"))</f>
        <v>3</v>
      </c>
      <c r="AF72" s="118">
        <f>IF(AI73="","",RANK(AI73,AI69:AI83))</f>
        <v>4</v>
      </c>
      <c r="AG72" s="92"/>
      <c r="AI72" s="106"/>
      <c r="AJ72" s="106">
        <f>IF(O72="","",IF(O72&gt;Q72,1,0))</f>
        <v>0</v>
      </c>
      <c r="AK72" s="106">
        <f>IF(O72="","",IF(O72&lt;Q72,1,0))</f>
        <v>1</v>
      </c>
      <c r="AL72" s="106">
        <f>IF(T72="","",IF(T72&gt;V72,1,0))</f>
        <v>0</v>
      </c>
      <c r="AM72" s="106">
        <f>IF(T72="","",IF(T72&lt;V72,1,0))</f>
        <v>1</v>
      </c>
      <c r="AN72" s="106">
        <f>IF(Y72="","",IF(Y72&gt;AA72,1,0))</f>
        <v>0</v>
      </c>
      <c r="AO72" s="106">
        <f>IF(Y72="","",IF(Y72&lt;AA72,1,0))</f>
        <v>1</v>
      </c>
      <c r="AP72" s="106"/>
      <c r="AQ72" s="106"/>
    </row>
    <row r="73" spans="2:43" ht="15" customHeight="1">
      <c r="B73" s="116"/>
      <c r="C73" s="169"/>
      <c r="D73" s="76">
        <f>M70</f>
        <v>0</v>
      </c>
      <c r="E73" s="24">
        <f>IF(L70="","",L70)</f>
        <v>3</v>
      </c>
      <c r="F73" s="18" t="s">
        <v>50</v>
      </c>
      <c r="G73" s="24">
        <f>IF(J70="","",J70)</f>
        <v>21</v>
      </c>
      <c r="H73" s="89">
        <f>I70</f>
        <v>2</v>
      </c>
      <c r="I73" s="143"/>
      <c r="J73" s="144"/>
      <c r="K73" s="144"/>
      <c r="L73" s="144"/>
      <c r="M73" s="145"/>
      <c r="N73" s="94">
        <f>IF(O72="","",SUM(AJ72:AJ74))</f>
        <v>0</v>
      </c>
      <c r="O73" s="20">
        <v>8</v>
      </c>
      <c r="P73" s="18" t="s">
        <v>50</v>
      </c>
      <c r="Q73" s="20">
        <v>21</v>
      </c>
      <c r="R73" s="89">
        <f>IF(O72="","",SUM(AK72:AK74))</f>
        <v>2</v>
      </c>
      <c r="S73" s="94">
        <f>IF(T72="","",SUM(AL72:AL74))</f>
        <v>2</v>
      </c>
      <c r="T73" s="20">
        <v>21</v>
      </c>
      <c r="U73" s="18" t="s">
        <v>50</v>
      </c>
      <c r="V73" s="20">
        <v>16</v>
      </c>
      <c r="W73" s="89">
        <f>IF(T72="","",SUM(AM72:AM74))</f>
        <v>1</v>
      </c>
      <c r="X73" s="94">
        <f>IF(Y72="","",SUM(AN72:AN74))</f>
        <v>0</v>
      </c>
      <c r="Y73" s="20">
        <v>1</v>
      </c>
      <c r="Z73" s="18" t="s">
        <v>50</v>
      </c>
      <c r="AA73" s="20">
        <v>21</v>
      </c>
      <c r="AB73" s="89">
        <f>IF(Y72="","",SUM(AO72:AO74))</f>
        <v>2</v>
      </c>
      <c r="AC73" s="119"/>
      <c r="AD73" s="150"/>
      <c r="AE73" s="93"/>
      <c r="AF73" s="119"/>
      <c r="AG73" s="93"/>
      <c r="AI73" s="106">
        <f>IF(AC72="","",AC72*1000+(D73+S73+N73+X73)*100+((D73+S73+N73+X73)-(H73+W73+R73+AB73))*10+((SUM(E72:E74)+SUM(T72:T74)+SUM(O72:O74)+SUM(Y72:Y74)))-(SUM(G72:G74)+SUM(V72:V74)+SUM(Q72:Q74)+SUM(AA72:AA74)))</f>
        <v>1058</v>
      </c>
      <c r="AJ73" s="106">
        <f>IF(O73="","",IF(O73&gt;Q73,1,0))</f>
        <v>0</v>
      </c>
      <c r="AK73" s="106">
        <f>IF(O73="","",IF(O73&lt;Q73,1,0))</f>
        <v>1</v>
      </c>
      <c r="AL73" s="106">
        <f>IF(T73="","",IF(T73&gt;V73,1,0))</f>
        <v>1</v>
      </c>
      <c r="AM73" s="106">
        <f>IF(T73="","",IF(T73&lt;V73,1,0))</f>
        <v>0</v>
      </c>
      <c r="AN73" s="106">
        <f>IF(Y73="","",IF(Y73&gt;AA73,1,0))</f>
        <v>0</v>
      </c>
      <c r="AO73" s="106">
        <f>IF(Y73="","",IF(Y73&lt;AA73,1,0))</f>
        <v>1</v>
      </c>
      <c r="AP73" s="106"/>
      <c r="AQ73" s="106"/>
    </row>
    <row r="74" spans="2:43" ht="15" customHeight="1">
      <c r="B74" s="117"/>
      <c r="C74" s="170"/>
      <c r="D74" s="77"/>
      <c r="E74" s="24">
        <f>IF(L71="","",L71)</f>
      </c>
      <c r="F74" s="18" t="s">
        <v>50</v>
      </c>
      <c r="G74" s="24">
        <f>IF(J71="","",J71)</f>
      </c>
      <c r="H74" s="90"/>
      <c r="I74" s="146"/>
      <c r="J74" s="147"/>
      <c r="K74" s="147"/>
      <c r="L74" s="147"/>
      <c r="M74" s="148"/>
      <c r="N74" s="95"/>
      <c r="O74" s="21"/>
      <c r="P74" s="18" t="s">
        <v>50</v>
      </c>
      <c r="Q74" s="21"/>
      <c r="R74" s="90"/>
      <c r="S74" s="95"/>
      <c r="T74" s="21">
        <v>21</v>
      </c>
      <c r="U74" s="18" t="s">
        <v>50</v>
      </c>
      <c r="V74" s="21">
        <v>19</v>
      </c>
      <c r="W74" s="90"/>
      <c r="X74" s="95"/>
      <c r="Y74" s="21"/>
      <c r="Z74" s="18" t="s">
        <v>50</v>
      </c>
      <c r="AA74" s="21"/>
      <c r="AB74" s="90"/>
      <c r="AC74" s="120"/>
      <c r="AD74" s="151"/>
      <c r="AE74" s="75"/>
      <c r="AF74" s="120"/>
      <c r="AG74" s="75"/>
      <c r="AI74" s="106"/>
      <c r="AJ74" s="106">
        <f>IF(O74="","",IF(O74&gt;Q74,1,0))</f>
      </c>
      <c r="AK74" s="106">
        <f>IF(O74="","",IF(O74&lt;Q74,1,0))</f>
      </c>
      <c r="AL74" s="106">
        <f>IF(T74="","",IF(T74&gt;V74,1,0))</f>
        <v>1</v>
      </c>
      <c r="AM74" s="106">
        <f>IF(T74="","",IF(T74&lt;V74,1,0))</f>
        <v>0</v>
      </c>
      <c r="AN74" s="106">
        <f>IF(Y74="","",IF(Y74&gt;AA74,1,0))</f>
      </c>
      <c r="AO74" s="106">
        <f>IF(Y74="","",IF(Y74&lt;AA74,1,0))</f>
      </c>
      <c r="AP74" s="106"/>
      <c r="AQ74" s="106"/>
    </row>
    <row r="75" spans="2:43" ht="15" customHeight="1">
      <c r="B75" s="115" t="s">
        <v>207</v>
      </c>
      <c r="C75" s="168" t="s">
        <v>51</v>
      </c>
      <c r="D75" s="23" t="str">
        <f>IF(D76="","",IF(D76&gt;H76,"○","×"))</f>
        <v>×</v>
      </c>
      <c r="E75" s="27">
        <f>IF(Q69="","",Q69)</f>
        <v>21</v>
      </c>
      <c r="F75" s="26" t="s">
        <v>52</v>
      </c>
      <c r="G75" s="27">
        <f>IF(O69="","",O69)</f>
        <v>23</v>
      </c>
      <c r="H75" s="25"/>
      <c r="I75" s="23" t="str">
        <f>IF(I76="","",IF(I76&gt;M76,"○","×"))</f>
        <v>○</v>
      </c>
      <c r="J75" s="20">
        <f>IF(Q72="","",Q72)</f>
        <v>21</v>
      </c>
      <c r="K75" s="18" t="s">
        <v>52</v>
      </c>
      <c r="L75" s="20">
        <f>IF(O72="","",O72)</f>
        <v>10</v>
      </c>
      <c r="M75" s="25"/>
      <c r="N75" s="140"/>
      <c r="O75" s="141"/>
      <c r="P75" s="141"/>
      <c r="Q75" s="141"/>
      <c r="R75" s="142"/>
      <c r="S75" s="23" t="str">
        <f>IF(S76="","",IF(S76&gt;W76,"○","×"))</f>
        <v>○</v>
      </c>
      <c r="T75" s="20">
        <v>21</v>
      </c>
      <c r="U75" s="26" t="s">
        <v>52</v>
      </c>
      <c r="V75" s="20">
        <v>1</v>
      </c>
      <c r="W75" s="25"/>
      <c r="X75" s="23" t="str">
        <f>IF(X76="","",IF(X76&gt;AB76,"○","×"))</f>
        <v>×</v>
      </c>
      <c r="Y75" s="20">
        <v>3</v>
      </c>
      <c r="Z75" s="26" t="s">
        <v>52</v>
      </c>
      <c r="AA75" s="20">
        <v>21</v>
      </c>
      <c r="AB75" s="25"/>
      <c r="AC75" s="118">
        <f>IF(D75="","",COUNTIF(D75:AB77,"○"))</f>
        <v>2</v>
      </c>
      <c r="AD75" s="149" t="s">
        <v>21</v>
      </c>
      <c r="AE75" s="92">
        <f>IF(D75="","",COUNTIF(D75:AB77,"×"))</f>
        <v>2</v>
      </c>
      <c r="AF75" s="118">
        <f>IF(AI76="","",RANK(AI76,AI69:AI83))</f>
        <v>3</v>
      </c>
      <c r="AG75" s="92"/>
      <c r="AI75" s="106"/>
      <c r="AJ75" s="106">
        <f>IF(T75="","",IF(T75&gt;V75,1,0))</f>
        <v>1</v>
      </c>
      <c r="AK75" s="106">
        <f>IF(T75="","",IF(T75&lt;V75,1,0))</f>
        <v>0</v>
      </c>
      <c r="AL75" s="106">
        <f>IF(Y75="","",IF(Y75&gt;AA75,1,0))</f>
        <v>0</v>
      </c>
      <c r="AM75" s="106">
        <f>IF(Y75="","",IF(Y75&lt;AA75,1,0))</f>
        <v>1</v>
      </c>
      <c r="AN75" s="106"/>
      <c r="AO75" s="106"/>
      <c r="AP75" s="106"/>
      <c r="AQ75" s="106"/>
    </row>
    <row r="76" spans="2:43" ht="15" customHeight="1">
      <c r="B76" s="116"/>
      <c r="C76" s="169"/>
      <c r="D76" s="76">
        <f>R70</f>
        <v>0</v>
      </c>
      <c r="E76" s="24">
        <f>IF(Q70="","",Q70)</f>
        <v>16</v>
      </c>
      <c r="F76" s="18" t="s">
        <v>52</v>
      </c>
      <c r="G76" s="24">
        <f>IF(O70="","",O70)</f>
        <v>21</v>
      </c>
      <c r="H76" s="93">
        <f>N70</f>
        <v>2</v>
      </c>
      <c r="I76" s="94">
        <f>R73</f>
        <v>2</v>
      </c>
      <c r="J76" s="20">
        <f>IF(Q73="","",Q73)</f>
        <v>21</v>
      </c>
      <c r="K76" s="18" t="s">
        <v>52</v>
      </c>
      <c r="L76" s="20">
        <f>IF(O73="","",O73)</f>
        <v>8</v>
      </c>
      <c r="M76" s="89">
        <f>N73</f>
        <v>0</v>
      </c>
      <c r="N76" s="143"/>
      <c r="O76" s="144"/>
      <c r="P76" s="144"/>
      <c r="Q76" s="144"/>
      <c r="R76" s="145"/>
      <c r="S76" s="94">
        <f>IF(T75="","",SUM(AJ75:AJ77))</f>
        <v>2</v>
      </c>
      <c r="T76" s="20">
        <v>21</v>
      </c>
      <c r="U76" s="18" t="s">
        <v>52</v>
      </c>
      <c r="V76" s="20">
        <v>12</v>
      </c>
      <c r="W76" s="89">
        <f>IF(T75="","",SUM(AK75:AK77))</f>
        <v>0</v>
      </c>
      <c r="X76" s="94">
        <f>IF(Y75="","",SUM(AL75:AL77))</f>
        <v>0</v>
      </c>
      <c r="Y76" s="20">
        <v>3</v>
      </c>
      <c r="Z76" s="18" t="s">
        <v>52</v>
      </c>
      <c r="AA76" s="20">
        <v>21</v>
      </c>
      <c r="AB76" s="89">
        <f>IF(Y75="","",SUM(AM75:AM77))</f>
        <v>2</v>
      </c>
      <c r="AC76" s="119"/>
      <c r="AD76" s="150"/>
      <c r="AE76" s="93"/>
      <c r="AF76" s="119"/>
      <c r="AG76" s="93"/>
      <c r="AI76" s="106">
        <f>IF(AC75="","",AC75*1000+(D76+I76+S76+X76)*100+((D76+I76+S76+X76)-(H76+M76+W76+AB76))*10+((SUM(E75:E77)+SUM(J75:J77)+SUM(T75:T77)+SUM(Y75:Y77))-(SUM(G75:G77)+SUM(L75:L77)+SUM(V75:V77)+SUM(AA75:AA77))))</f>
        <v>2410</v>
      </c>
      <c r="AJ76" s="106">
        <f>IF(T76="","",IF(T76&gt;V76,1,0))</f>
        <v>1</v>
      </c>
      <c r="AK76" s="106">
        <f>IF(T76="","",IF(T76&lt;V76,1,0))</f>
        <v>0</v>
      </c>
      <c r="AL76" s="106">
        <f>IF(Y76="","",IF(Y76&gt;AA76,1,0))</f>
        <v>0</v>
      </c>
      <c r="AM76" s="106">
        <f>IF(Y76="","",IF(Y76&lt;AA76,1,0))</f>
        <v>1</v>
      </c>
      <c r="AN76" s="106"/>
      <c r="AO76" s="106"/>
      <c r="AP76" s="106"/>
      <c r="AQ76" s="106"/>
    </row>
    <row r="77" spans="2:43" ht="15" customHeight="1">
      <c r="B77" s="117"/>
      <c r="C77" s="170"/>
      <c r="D77" s="77"/>
      <c r="E77" s="28">
        <f>IF(Q71="","",Q71)</f>
      </c>
      <c r="F77" s="18" t="s">
        <v>52</v>
      </c>
      <c r="G77" s="24">
        <f>IF(O71="","",O71)</f>
      </c>
      <c r="H77" s="75"/>
      <c r="I77" s="95"/>
      <c r="J77" s="21">
        <f>IF(Q74="","",Q74)</f>
      </c>
      <c r="K77" s="18" t="s">
        <v>52</v>
      </c>
      <c r="L77" s="21">
        <f>IF(O74="","",O74)</f>
      </c>
      <c r="M77" s="90"/>
      <c r="N77" s="146"/>
      <c r="O77" s="147"/>
      <c r="P77" s="147"/>
      <c r="Q77" s="147"/>
      <c r="R77" s="148"/>
      <c r="S77" s="95"/>
      <c r="T77" s="21"/>
      <c r="U77" s="22" t="s">
        <v>52</v>
      </c>
      <c r="V77" s="21"/>
      <c r="W77" s="90"/>
      <c r="X77" s="95"/>
      <c r="Y77" s="21"/>
      <c r="Z77" s="22" t="s">
        <v>52</v>
      </c>
      <c r="AA77" s="21"/>
      <c r="AB77" s="90"/>
      <c r="AC77" s="120"/>
      <c r="AD77" s="151"/>
      <c r="AE77" s="75"/>
      <c r="AF77" s="120"/>
      <c r="AG77" s="75"/>
      <c r="AI77" s="106"/>
      <c r="AJ77" s="106">
        <f>IF(T77="","",IF(T77&gt;V77,1,0))</f>
      </c>
      <c r="AK77" s="106">
        <f>IF(T77="","",IF(T77&lt;V77,1,0))</f>
      </c>
      <c r="AL77" s="106">
        <f>IF(Y77="","",IF(Y77&gt;AA77,1,0))</f>
      </c>
      <c r="AM77" s="106">
        <f>IF(Y77="","",IF(Y77&lt;AA77,1,0))</f>
      </c>
      <c r="AN77" s="106"/>
      <c r="AO77" s="106"/>
      <c r="AP77" s="106"/>
      <c r="AQ77" s="106"/>
    </row>
    <row r="78" spans="2:43" ht="15" customHeight="1">
      <c r="B78" s="115" t="s">
        <v>209</v>
      </c>
      <c r="C78" s="168" t="s">
        <v>53</v>
      </c>
      <c r="D78" s="23" t="str">
        <f>IF(D79="","",IF(D79&gt;H79,"○","×"))</f>
        <v>×</v>
      </c>
      <c r="E78" s="24">
        <f>IF(V69="","",V69)</f>
        <v>4</v>
      </c>
      <c r="F78" s="26" t="s">
        <v>52</v>
      </c>
      <c r="G78" s="27">
        <f>IF(T69="","",T69)</f>
        <v>21</v>
      </c>
      <c r="H78" s="25"/>
      <c r="I78" s="23" t="str">
        <f>IF(I79="","",IF(I79&gt;M79,"○","×"))</f>
        <v>×</v>
      </c>
      <c r="J78" s="20">
        <f>IF(V72="","",V72)</f>
        <v>21</v>
      </c>
      <c r="K78" s="26" t="s">
        <v>52</v>
      </c>
      <c r="L78" s="20">
        <f>IF(T72="","",T72)</f>
        <v>19</v>
      </c>
      <c r="M78" s="25"/>
      <c r="N78" s="23" t="str">
        <f>IF(N79="","",IF(N79&gt;R79,"○","×"))</f>
        <v>×</v>
      </c>
      <c r="O78" s="20">
        <f>IF(V75="","",V75)</f>
        <v>1</v>
      </c>
      <c r="P78" s="18" t="s">
        <v>52</v>
      </c>
      <c r="Q78" s="20">
        <f>IF(T75="","",T75)</f>
        <v>21</v>
      </c>
      <c r="R78" s="25"/>
      <c r="S78" s="140"/>
      <c r="T78" s="141"/>
      <c r="U78" s="141"/>
      <c r="V78" s="141"/>
      <c r="W78" s="142"/>
      <c r="X78" s="23" t="str">
        <f>IF(X79="","",IF(X79&gt;AB79,"○","×"))</f>
        <v>×</v>
      </c>
      <c r="Y78" s="20">
        <v>2</v>
      </c>
      <c r="Z78" s="26" t="s">
        <v>52</v>
      </c>
      <c r="AA78" s="20">
        <v>21</v>
      </c>
      <c r="AB78" s="25"/>
      <c r="AC78" s="118">
        <f>IF(D78="","",COUNTIF(D78:AB78,"○"))</f>
        <v>0</v>
      </c>
      <c r="AD78" s="149" t="s">
        <v>21</v>
      </c>
      <c r="AE78" s="92">
        <f>IF(D78="","",COUNTIF(D78:AB78,"×"))</f>
        <v>4</v>
      </c>
      <c r="AF78" s="118">
        <f>IF(AI79="","",RANK(AI79,AI69:AI83))</f>
        <v>5</v>
      </c>
      <c r="AG78" s="92"/>
      <c r="AI78" s="106"/>
      <c r="AJ78" s="106">
        <f>IF(Y78="","",IF(Y78&gt;AA78,1,0))</f>
        <v>0</v>
      </c>
      <c r="AK78" s="106">
        <f>IF(Y78="","",IF(Y78&lt;AA78,1,0))</f>
        <v>1</v>
      </c>
      <c r="AL78" s="106"/>
      <c r="AM78" s="106"/>
      <c r="AN78" s="106"/>
      <c r="AO78" s="106"/>
      <c r="AP78" s="106"/>
      <c r="AQ78" s="106"/>
    </row>
    <row r="79" spans="2:43" ht="15" customHeight="1">
      <c r="B79" s="116"/>
      <c r="C79" s="169"/>
      <c r="D79" s="76">
        <f>W70</f>
        <v>0</v>
      </c>
      <c r="E79" s="24">
        <f>IF(V70="","",V70)</f>
        <v>9</v>
      </c>
      <c r="F79" s="18" t="s">
        <v>52</v>
      </c>
      <c r="G79" s="24">
        <f>IF(T70="","",T70)</f>
        <v>21</v>
      </c>
      <c r="H79" s="89">
        <f>S70</f>
        <v>2</v>
      </c>
      <c r="I79" s="94">
        <f>W73</f>
        <v>1</v>
      </c>
      <c r="J79" s="20">
        <f>IF(V73="","",V73)</f>
        <v>16</v>
      </c>
      <c r="K79" s="18" t="s">
        <v>52</v>
      </c>
      <c r="L79" s="20">
        <f>IF(T73="","",T73)</f>
        <v>21</v>
      </c>
      <c r="M79" s="89">
        <f>S73</f>
        <v>2</v>
      </c>
      <c r="N79" s="94">
        <f>W76</f>
        <v>0</v>
      </c>
      <c r="O79" s="20">
        <f>IF(V76="","",V76)</f>
        <v>12</v>
      </c>
      <c r="P79" s="18" t="s">
        <v>52</v>
      </c>
      <c r="Q79" s="20">
        <f>IF(T76="","",T76)</f>
        <v>21</v>
      </c>
      <c r="R79" s="89">
        <f>S76</f>
        <v>2</v>
      </c>
      <c r="S79" s="143"/>
      <c r="T79" s="144"/>
      <c r="U79" s="144"/>
      <c r="V79" s="144"/>
      <c r="W79" s="145"/>
      <c r="X79" s="94">
        <f>IF(Y78="","",SUM(AJ78:AJ80))</f>
        <v>0</v>
      </c>
      <c r="Y79" s="20">
        <v>1</v>
      </c>
      <c r="Z79" s="18" t="s">
        <v>52</v>
      </c>
      <c r="AA79" s="20">
        <v>21</v>
      </c>
      <c r="AB79" s="89">
        <f>IF(Y78="","",SUM(AK78:AK80))</f>
        <v>2</v>
      </c>
      <c r="AC79" s="119"/>
      <c r="AD79" s="150"/>
      <c r="AE79" s="93"/>
      <c r="AF79" s="119"/>
      <c r="AG79" s="93"/>
      <c r="AI79" s="106">
        <f>IF(AC78="","",AC78*1000+(D79+I79+N79+X79)*100+((D79+I79+N79+X79)-(H79+M79+R79+AB79))*10+((SUM(E78:E80)+SUM(J78:J80)+SUM(O78:O80)+SUM(Y78:Y80))-(SUM(G78:G80)+SUM(L78:L80)+SUM(Q78:Q80)+SUM(AA78:AA80))))</f>
        <v>-72</v>
      </c>
      <c r="AJ79" s="106">
        <f>IF(Y79="","",IF(Y79&gt;AA79,1,0))</f>
        <v>0</v>
      </c>
      <c r="AK79" s="106">
        <f>IF(Y79="","",IF(Y79&lt;AA79,1,0))</f>
        <v>1</v>
      </c>
      <c r="AL79" s="106"/>
      <c r="AM79" s="106"/>
      <c r="AN79" s="106"/>
      <c r="AO79" s="106"/>
      <c r="AP79" s="106"/>
      <c r="AQ79" s="106"/>
    </row>
    <row r="80" spans="2:43" s="29" customFormat="1" ht="15" customHeight="1">
      <c r="B80" s="117"/>
      <c r="C80" s="170"/>
      <c r="D80" s="77"/>
      <c r="E80" s="28">
        <f>IF(V71="","",V71)</f>
      </c>
      <c r="F80" s="22" t="s">
        <v>52</v>
      </c>
      <c r="G80" s="24">
        <f>IF(T71="","",T71)</f>
      </c>
      <c r="H80" s="90"/>
      <c r="I80" s="95"/>
      <c r="J80" s="21">
        <f>IF(V74="","",V74)</f>
        <v>19</v>
      </c>
      <c r="K80" s="22" t="s">
        <v>52</v>
      </c>
      <c r="L80" s="20">
        <f>IF(T74="","",T74)</f>
        <v>21</v>
      </c>
      <c r="M80" s="90"/>
      <c r="N80" s="95"/>
      <c r="O80" s="21">
        <f>IF(V77="","",V77)</f>
      </c>
      <c r="P80" s="22" t="s">
        <v>52</v>
      </c>
      <c r="Q80" s="21">
        <f>IF(T77="","",T77)</f>
      </c>
      <c r="R80" s="90"/>
      <c r="S80" s="146"/>
      <c r="T80" s="147"/>
      <c r="U80" s="147"/>
      <c r="V80" s="147"/>
      <c r="W80" s="148"/>
      <c r="X80" s="95"/>
      <c r="Y80" s="21"/>
      <c r="Z80" s="22" t="s">
        <v>52</v>
      </c>
      <c r="AA80" s="21"/>
      <c r="AB80" s="90"/>
      <c r="AC80" s="120"/>
      <c r="AD80" s="151"/>
      <c r="AE80" s="75"/>
      <c r="AF80" s="120"/>
      <c r="AG80" s="75"/>
      <c r="AH80" s="7"/>
      <c r="AI80" s="106"/>
      <c r="AJ80" s="106">
        <f>IF(Y80="","",IF(Y80&gt;AA80,1,0))</f>
      </c>
      <c r="AK80" s="106">
        <f>IF(Y80="","",IF(Y80&lt;AA80,1,0))</f>
      </c>
      <c r="AL80" s="106"/>
      <c r="AM80" s="106"/>
      <c r="AN80" s="106"/>
      <c r="AO80" s="106"/>
      <c r="AP80" s="106"/>
      <c r="AQ80" s="106"/>
    </row>
    <row r="81" spans="1:43" s="29" customFormat="1" ht="15" customHeight="1">
      <c r="A81" s="30"/>
      <c r="B81" s="115" t="s">
        <v>210</v>
      </c>
      <c r="C81" s="168" t="s">
        <v>218</v>
      </c>
      <c r="D81" s="23" t="str">
        <f>IF(D82="","",IF(D82&gt;H82,"○","×"))</f>
        <v>○</v>
      </c>
      <c r="E81" s="24">
        <f>IF(AA69="","",AA69)</f>
        <v>21</v>
      </c>
      <c r="F81" s="26" t="s">
        <v>32</v>
      </c>
      <c r="G81" s="27">
        <f>IF(Y69="","",Y69)</f>
        <v>6</v>
      </c>
      <c r="H81" s="25"/>
      <c r="I81" s="23" t="str">
        <f>IF(I82="","",IF(I82&gt;M82,"○","×"))</f>
        <v>○</v>
      </c>
      <c r="J81" s="20">
        <f>IF(AA72="","",AA72)</f>
        <v>21</v>
      </c>
      <c r="K81" s="26" t="s">
        <v>32</v>
      </c>
      <c r="L81" s="17">
        <f>IF(Y72="","",Y72)</f>
        <v>1</v>
      </c>
      <c r="M81" s="25"/>
      <c r="N81" s="23" t="str">
        <f>IF(N82="","",IF(N82&gt;R82,"○","×"))</f>
        <v>○</v>
      </c>
      <c r="O81" s="20">
        <f>IF(AA75="","",AA75)</f>
        <v>21</v>
      </c>
      <c r="P81" s="18" t="s">
        <v>32</v>
      </c>
      <c r="Q81" s="20">
        <f>IF(Y75="","",Y75)</f>
        <v>3</v>
      </c>
      <c r="R81" s="25"/>
      <c r="S81" s="23" t="str">
        <f>IF(S82="","",IF(S82&gt;W82,"○","×"))</f>
        <v>○</v>
      </c>
      <c r="T81" s="20">
        <f>IF(AA78="","",AA78)</f>
        <v>21</v>
      </c>
      <c r="U81" s="18" t="s">
        <v>32</v>
      </c>
      <c r="V81" s="20">
        <f>IF(Y78="","",Y78)</f>
        <v>2</v>
      </c>
      <c r="W81" s="25"/>
      <c r="X81" s="78"/>
      <c r="Y81" s="79"/>
      <c r="Z81" s="79"/>
      <c r="AA81" s="79"/>
      <c r="AB81" s="80"/>
      <c r="AC81" s="118">
        <f>IF(D81="","",COUNTIF(D81:W81,"○"))</f>
        <v>4</v>
      </c>
      <c r="AD81" s="149" t="s">
        <v>21</v>
      </c>
      <c r="AE81" s="92">
        <f>IF(D81="","",COUNTIF(D81:W81,"×"))</f>
        <v>0</v>
      </c>
      <c r="AF81" s="118">
        <f>IF(AI82="","",RANK(AI82,AI69:AI83))</f>
        <v>1</v>
      </c>
      <c r="AG81" s="92"/>
      <c r="AH81" s="31"/>
      <c r="AI81" s="106"/>
      <c r="AJ81" s="106"/>
      <c r="AK81" s="106"/>
      <c r="AL81" s="106"/>
      <c r="AM81" s="106"/>
      <c r="AN81" s="106"/>
      <c r="AO81" s="106"/>
      <c r="AP81" s="106"/>
      <c r="AQ81" s="106"/>
    </row>
    <row r="82" spans="1:43" ht="13.5">
      <c r="A82" s="25"/>
      <c r="B82" s="116"/>
      <c r="C82" s="169"/>
      <c r="D82" s="76">
        <f>AB70</f>
        <v>2</v>
      </c>
      <c r="E82" s="24">
        <f>IF(AA70="","",AA70)</f>
        <v>21</v>
      </c>
      <c r="F82" s="18" t="s">
        <v>32</v>
      </c>
      <c r="G82" s="24">
        <f>IF(Y70="","",Y70)</f>
        <v>7</v>
      </c>
      <c r="H82" s="89">
        <f>X70</f>
        <v>0</v>
      </c>
      <c r="I82" s="94">
        <f>AB73</f>
        <v>2</v>
      </c>
      <c r="J82" s="20">
        <f>IF(AA73="","",AA73)</f>
        <v>21</v>
      </c>
      <c r="K82" s="18" t="s">
        <v>32</v>
      </c>
      <c r="L82" s="20">
        <f>IF(Y73="","",Y73)</f>
        <v>1</v>
      </c>
      <c r="M82" s="89">
        <f>X73</f>
        <v>0</v>
      </c>
      <c r="N82" s="94">
        <f>AB76</f>
        <v>2</v>
      </c>
      <c r="O82" s="20">
        <f>IF(AA76="","",AA76)</f>
        <v>21</v>
      </c>
      <c r="P82" s="18" t="s">
        <v>32</v>
      </c>
      <c r="Q82" s="20">
        <f>IF(Y76="","",Y76)</f>
        <v>3</v>
      </c>
      <c r="R82" s="89">
        <f>X76</f>
        <v>0</v>
      </c>
      <c r="S82" s="94">
        <f>AB79</f>
        <v>2</v>
      </c>
      <c r="T82" s="20">
        <f>IF(AA79="","",AA79)</f>
        <v>21</v>
      </c>
      <c r="U82" s="18" t="s">
        <v>32</v>
      </c>
      <c r="V82" s="20">
        <f>IF(Y79="","",Y79)</f>
        <v>1</v>
      </c>
      <c r="W82" s="89">
        <f>X79</f>
        <v>0</v>
      </c>
      <c r="X82" s="134"/>
      <c r="Y82" s="135"/>
      <c r="Z82" s="135"/>
      <c r="AA82" s="135"/>
      <c r="AB82" s="136"/>
      <c r="AC82" s="119"/>
      <c r="AD82" s="150"/>
      <c r="AE82" s="93"/>
      <c r="AF82" s="119"/>
      <c r="AG82" s="93"/>
      <c r="AI82" s="106">
        <f>IF(AC81="","",AC81*1000+(D82+I82+N82+S82)*100+((D82+I82+N82+S82)-(H82+M82+R82+W82))*10+((SUM(E81:E83)+SUM(J81:J83)+SUM(O81:O83)+SUM(T81:T83))-(SUM(G81:G83)+SUM(L81:L83)+SUM(Q81:Q83)+SUM(V81:V83))))</f>
        <v>5024</v>
      </c>
      <c r="AJ82" s="106"/>
      <c r="AK82" s="106"/>
      <c r="AL82" s="106"/>
      <c r="AM82" s="106"/>
      <c r="AN82" s="106"/>
      <c r="AO82" s="106"/>
      <c r="AP82" s="106"/>
      <c r="AQ82" s="106"/>
    </row>
    <row r="83" spans="1:43" ht="13.5">
      <c r="A83" s="25"/>
      <c r="B83" s="117"/>
      <c r="C83" s="170"/>
      <c r="D83" s="77"/>
      <c r="E83" s="28">
        <f>IF(AA71="","",AA71)</f>
      </c>
      <c r="F83" s="22" t="s">
        <v>32</v>
      </c>
      <c r="G83" s="24">
        <f>IF(Y71="","",Y71)</f>
      </c>
      <c r="H83" s="90"/>
      <c r="I83" s="95"/>
      <c r="J83" s="21">
        <f>IF(AA74="","",AA74)</f>
      </c>
      <c r="K83" s="22" t="s">
        <v>32</v>
      </c>
      <c r="L83" s="20">
        <f>IF(Y74="","",Y74)</f>
      </c>
      <c r="M83" s="90"/>
      <c r="N83" s="95"/>
      <c r="O83" s="21">
        <f>IF(AA77="","",AA77)</f>
      </c>
      <c r="P83" s="18" t="s">
        <v>32</v>
      </c>
      <c r="Q83" s="20">
        <f>IF(Y77="","",Y77)</f>
      </c>
      <c r="R83" s="90"/>
      <c r="S83" s="95"/>
      <c r="T83" s="21">
        <f>IF(AA80="","",AA80)</f>
      </c>
      <c r="U83" s="22" t="s">
        <v>32</v>
      </c>
      <c r="V83" s="21">
        <f>IF(Y80="","",Y80)</f>
      </c>
      <c r="W83" s="90"/>
      <c r="X83" s="137"/>
      <c r="Y83" s="138"/>
      <c r="Z83" s="138"/>
      <c r="AA83" s="138"/>
      <c r="AB83" s="139"/>
      <c r="AC83" s="120"/>
      <c r="AD83" s="151"/>
      <c r="AE83" s="75"/>
      <c r="AF83" s="120"/>
      <c r="AG83" s="75"/>
      <c r="AI83" s="106"/>
      <c r="AJ83" s="106"/>
      <c r="AK83" s="106"/>
      <c r="AL83" s="106"/>
      <c r="AM83" s="106"/>
      <c r="AN83" s="106"/>
      <c r="AO83" s="106"/>
      <c r="AP83" s="106"/>
      <c r="AQ83" s="106"/>
    </row>
    <row r="84" spans="2:34" ht="13.5">
      <c r="B84" s="32"/>
      <c r="C84" s="32"/>
      <c r="G84" s="33"/>
      <c r="K84" s="33"/>
      <c r="L84" s="33"/>
      <c r="P84" s="33"/>
      <c r="Q84" s="33"/>
      <c r="Z84" s="33"/>
      <c r="AB84" s="34"/>
      <c r="AC84" s="34"/>
      <c r="AD84" s="34"/>
      <c r="AE84" s="34"/>
      <c r="AF84" s="34"/>
      <c r="AG84" s="34"/>
      <c r="AH84" s="34"/>
    </row>
    <row r="86" s="58" customFormat="1" ht="24">
      <c r="B86" s="57" t="s">
        <v>163</v>
      </c>
    </row>
    <row r="87" ht="13.5"/>
    <row r="88" spans="2:28" ht="14.25" thickBot="1">
      <c r="B88" s="109" t="s">
        <v>205</v>
      </c>
      <c r="C88" s="188" t="s">
        <v>54</v>
      </c>
      <c r="D88" s="63"/>
      <c r="E88" s="63"/>
      <c r="F88" s="63"/>
      <c r="G88" s="63"/>
      <c r="H88" s="63"/>
      <c r="I88" s="63"/>
      <c r="O88" s="34"/>
      <c r="P88" s="10"/>
      <c r="Q88" s="10"/>
      <c r="R88" s="10"/>
      <c r="T88" s="97" t="s">
        <v>293</v>
      </c>
      <c r="U88" s="110"/>
      <c r="V88" s="110"/>
      <c r="W88" s="110"/>
      <c r="X88" s="110"/>
      <c r="Y88" s="98" t="s">
        <v>209</v>
      </c>
      <c r="Z88" s="98"/>
      <c r="AA88" s="98"/>
      <c r="AB88" s="98"/>
    </row>
    <row r="89" spans="2:28" ht="13.5" customHeight="1" thickTop="1">
      <c r="B89" s="109"/>
      <c r="C89" s="112"/>
      <c r="I89" s="34"/>
      <c r="J89" s="64"/>
      <c r="N89" s="34"/>
      <c r="O89" s="34"/>
      <c r="P89" s="177" t="s">
        <v>292</v>
      </c>
      <c r="Q89" s="178"/>
      <c r="R89" s="48"/>
      <c r="S89" s="33"/>
      <c r="T89" s="110"/>
      <c r="U89" s="110"/>
      <c r="V89" s="110"/>
      <c r="W89" s="110"/>
      <c r="X89" s="110"/>
      <c r="Y89" s="98"/>
      <c r="Z89" s="98"/>
      <c r="AA89" s="98"/>
      <c r="AB89" s="98"/>
    </row>
    <row r="90" spans="2:18" ht="14.25" thickBot="1">
      <c r="B90" s="12"/>
      <c r="I90" s="34"/>
      <c r="J90" s="64"/>
      <c r="M90" s="34"/>
      <c r="N90" s="63"/>
      <c r="O90" s="66"/>
      <c r="P90" s="179"/>
      <c r="Q90" s="180"/>
      <c r="R90" s="49"/>
    </row>
    <row r="91" spans="2:18" ht="14.25" thickTop="1">
      <c r="B91" s="12"/>
      <c r="G91" s="34"/>
      <c r="H91" s="171" t="s">
        <v>304</v>
      </c>
      <c r="I91" s="172"/>
      <c r="J91" s="64"/>
      <c r="L91" s="34"/>
      <c r="M91" s="25"/>
      <c r="N91" s="179" t="s">
        <v>282</v>
      </c>
      <c r="O91" s="182"/>
      <c r="P91" s="180"/>
      <c r="Q91" s="180"/>
      <c r="R91" s="49"/>
    </row>
    <row r="92" spans="2:28" ht="14.25" thickBot="1">
      <c r="B92" s="109" t="s">
        <v>209</v>
      </c>
      <c r="C92" s="188" t="s">
        <v>219</v>
      </c>
      <c r="D92" s="63"/>
      <c r="E92" s="63"/>
      <c r="F92" s="63"/>
      <c r="G92" s="63"/>
      <c r="H92" s="172"/>
      <c r="I92" s="172"/>
      <c r="J92" s="68"/>
      <c r="K92" s="63"/>
      <c r="L92" s="65"/>
      <c r="M92" s="25"/>
      <c r="N92" s="183"/>
      <c r="O92" s="182"/>
      <c r="P92" s="181"/>
      <c r="Q92" s="181"/>
      <c r="R92" s="85"/>
      <c r="S92" s="63"/>
      <c r="T92" s="97" t="s">
        <v>220</v>
      </c>
      <c r="U92" s="110"/>
      <c r="V92" s="110"/>
      <c r="W92" s="110"/>
      <c r="X92" s="110"/>
      <c r="Y92" s="98" t="s">
        <v>205</v>
      </c>
      <c r="Z92" s="98"/>
      <c r="AA92" s="98"/>
      <c r="AB92" s="98"/>
    </row>
    <row r="93" spans="2:28" ht="13.5" customHeight="1" thickTop="1">
      <c r="B93" s="109"/>
      <c r="C93" s="112"/>
      <c r="F93" s="171" t="s">
        <v>275</v>
      </c>
      <c r="G93" s="171"/>
      <c r="H93" s="173"/>
      <c r="I93" s="174"/>
      <c r="K93" s="101" t="s">
        <v>326</v>
      </c>
      <c r="L93" s="100"/>
      <c r="M93" s="86"/>
      <c r="N93" s="184"/>
      <c r="O93" s="184"/>
      <c r="P93" s="67"/>
      <c r="S93" s="34"/>
      <c r="T93" s="110"/>
      <c r="U93" s="110"/>
      <c r="V93" s="110"/>
      <c r="W93" s="110"/>
      <c r="X93" s="110"/>
      <c r="Y93" s="98"/>
      <c r="Z93" s="98"/>
      <c r="AA93" s="98"/>
      <c r="AB93" s="98"/>
    </row>
    <row r="94" spans="2:16" ht="14.25" thickBot="1">
      <c r="B94" s="12"/>
      <c r="E94" s="50"/>
      <c r="F94" s="171"/>
      <c r="G94" s="171"/>
      <c r="H94" s="175"/>
      <c r="I94" s="176"/>
      <c r="J94" s="9"/>
      <c r="K94" s="101"/>
      <c r="L94" s="101"/>
      <c r="M94" s="87"/>
      <c r="N94" s="184"/>
      <c r="O94" s="184"/>
      <c r="P94" s="34"/>
    </row>
    <row r="95" spans="2:13" ht="14.25" thickTop="1">
      <c r="B95" s="12"/>
      <c r="E95" s="50"/>
      <c r="F95" s="171"/>
      <c r="G95" s="185"/>
      <c r="J95" s="9"/>
      <c r="K95" s="101"/>
      <c r="L95" s="101"/>
      <c r="M95" s="87"/>
    </row>
    <row r="96" spans="2:28" ht="14.25" thickBot="1">
      <c r="B96" s="109" t="s">
        <v>208</v>
      </c>
      <c r="C96" s="112" t="s">
        <v>55</v>
      </c>
      <c r="D96" s="10"/>
      <c r="E96" s="52"/>
      <c r="F96" s="186"/>
      <c r="G96" s="187"/>
      <c r="L96" s="34"/>
      <c r="M96" s="69"/>
      <c r="N96" s="63"/>
      <c r="O96" s="63"/>
      <c r="P96" s="63"/>
      <c r="Q96" s="63"/>
      <c r="R96" s="63"/>
      <c r="S96" s="63"/>
      <c r="T96" s="110" t="s">
        <v>56</v>
      </c>
      <c r="U96" s="110"/>
      <c r="V96" s="110"/>
      <c r="W96" s="110"/>
      <c r="X96" s="110"/>
      <c r="Y96" s="98" t="s">
        <v>207</v>
      </c>
      <c r="Z96" s="98"/>
      <c r="AA96" s="98"/>
      <c r="AB96" s="98"/>
    </row>
    <row r="97" spans="2:28" ht="14.25" thickTop="1">
      <c r="B97" s="109"/>
      <c r="C97" s="112"/>
      <c r="M97" s="34"/>
      <c r="S97" s="34"/>
      <c r="T97" s="110"/>
      <c r="U97" s="110"/>
      <c r="V97" s="110"/>
      <c r="W97" s="110"/>
      <c r="X97" s="110"/>
      <c r="Y97" s="98"/>
      <c r="Z97" s="98"/>
      <c r="AA97" s="98"/>
      <c r="AB97" s="98"/>
    </row>
  </sheetData>
  <sheetProtection/>
  <mergeCells count="235">
    <mergeCell ref="F93:G96"/>
    <mergeCell ref="B96:B97"/>
    <mergeCell ref="C96:C97"/>
    <mergeCell ref="B88:B89"/>
    <mergeCell ref="C88:C89"/>
    <mergeCell ref="C92:C93"/>
    <mergeCell ref="B92:B93"/>
    <mergeCell ref="T96:X97"/>
    <mergeCell ref="Y96:AB97"/>
    <mergeCell ref="H91:I94"/>
    <mergeCell ref="P89:Q92"/>
    <mergeCell ref="K93:L95"/>
    <mergeCell ref="T88:X89"/>
    <mergeCell ref="Y88:AB89"/>
    <mergeCell ref="Y92:AB93"/>
    <mergeCell ref="T92:X93"/>
    <mergeCell ref="N91:O94"/>
    <mergeCell ref="AD81:AD83"/>
    <mergeCell ref="AE81:AE83"/>
    <mergeCell ref="AF81:AG83"/>
    <mergeCell ref="D82:D83"/>
    <mergeCell ref="H82:H83"/>
    <mergeCell ref="I82:I83"/>
    <mergeCell ref="M82:M83"/>
    <mergeCell ref="N82:N83"/>
    <mergeCell ref="R82:R83"/>
    <mergeCell ref="S82:S83"/>
    <mergeCell ref="B81:B83"/>
    <mergeCell ref="C81:C83"/>
    <mergeCell ref="X81:AB83"/>
    <mergeCell ref="AC81:AC83"/>
    <mergeCell ref="W82:W83"/>
    <mergeCell ref="AD78:AD80"/>
    <mergeCell ref="B78:B80"/>
    <mergeCell ref="C78:C80"/>
    <mergeCell ref="AC78:AC80"/>
    <mergeCell ref="AB79:AB80"/>
    <mergeCell ref="AE78:AE80"/>
    <mergeCell ref="AF78:AG80"/>
    <mergeCell ref="D79:D80"/>
    <mergeCell ref="H79:H80"/>
    <mergeCell ref="I79:I80"/>
    <mergeCell ref="M79:M80"/>
    <mergeCell ref="N79:N80"/>
    <mergeCell ref="R79:R80"/>
    <mergeCell ref="X79:X80"/>
    <mergeCell ref="S78:W80"/>
    <mergeCell ref="AD75:AD77"/>
    <mergeCell ref="AE75:AE77"/>
    <mergeCell ref="AF75:AG77"/>
    <mergeCell ref="D76:D77"/>
    <mergeCell ref="H76:H77"/>
    <mergeCell ref="I76:I77"/>
    <mergeCell ref="M76:M77"/>
    <mergeCell ref="S76:S77"/>
    <mergeCell ref="W76:W77"/>
    <mergeCell ref="X76:X77"/>
    <mergeCell ref="B75:B77"/>
    <mergeCell ref="C75:C77"/>
    <mergeCell ref="N75:R77"/>
    <mergeCell ref="AC75:AC77"/>
    <mergeCell ref="AB76:AB77"/>
    <mergeCell ref="AD72:AD74"/>
    <mergeCell ref="B72:B74"/>
    <mergeCell ref="C72:C74"/>
    <mergeCell ref="AC72:AC74"/>
    <mergeCell ref="AB73:AB74"/>
    <mergeCell ref="AE72:AE74"/>
    <mergeCell ref="AF72:AG74"/>
    <mergeCell ref="D73:D74"/>
    <mergeCell ref="H73:H74"/>
    <mergeCell ref="N73:N74"/>
    <mergeCell ref="R73:R74"/>
    <mergeCell ref="S73:S74"/>
    <mergeCell ref="W73:W74"/>
    <mergeCell ref="X73:X74"/>
    <mergeCell ref="I72:M74"/>
    <mergeCell ref="AF69:AG71"/>
    <mergeCell ref="I70:I71"/>
    <mergeCell ref="M70:M71"/>
    <mergeCell ref="N70:N71"/>
    <mergeCell ref="R70:R71"/>
    <mergeCell ref="S70:S71"/>
    <mergeCell ref="W70:W71"/>
    <mergeCell ref="X70:X71"/>
    <mergeCell ref="AD69:AD71"/>
    <mergeCell ref="AE69:AE71"/>
    <mergeCell ref="B69:B71"/>
    <mergeCell ref="C69:C71"/>
    <mergeCell ref="D69:H71"/>
    <mergeCell ref="AC69:AC71"/>
    <mergeCell ref="AB70:AB71"/>
    <mergeCell ref="AF68:AG68"/>
    <mergeCell ref="B68:C68"/>
    <mergeCell ref="D68:H68"/>
    <mergeCell ref="I68:M68"/>
    <mergeCell ref="N68:R68"/>
    <mergeCell ref="S68:W68"/>
    <mergeCell ref="X68:AB68"/>
    <mergeCell ref="AC68:AE68"/>
    <mergeCell ref="T61:T63"/>
    <mergeCell ref="U61:U63"/>
    <mergeCell ref="V61:W63"/>
    <mergeCell ref="D62:D63"/>
    <mergeCell ref="H62:H63"/>
    <mergeCell ref="I62:I63"/>
    <mergeCell ref="M62:M63"/>
    <mergeCell ref="B61:B63"/>
    <mergeCell ref="C61:C63"/>
    <mergeCell ref="N61:R63"/>
    <mergeCell ref="S61:S63"/>
    <mergeCell ref="U58:U60"/>
    <mergeCell ref="V58:W60"/>
    <mergeCell ref="D59:D60"/>
    <mergeCell ref="H59:H60"/>
    <mergeCell ref="N59:N60"/>
    <mergeCell ref="R59:R60"/>
    <mergeCell ref="S58:S60"/>
    <mergeCell ref="B41:B43"/>
    <mergeCell ref="C41:C43"/>
    <mergeCell ref="C44:C46"/>
    <mergeCell ref="T58:T60"/>
    <mergeCell ref="B58:B60"/>
    <mergeCell ref="C58:C60"/>
    <mergeCell ref="I58:M60"/>
    <mergeCell ref="I56:I57"/>
    <mergeCell ref="M56:M57"/>
    <mergeCell ref="AD47:AD49"/>
    <mergeCell ref="AE47:AE49"/>
    <mergeCell ref="B47:B49"/>
    <mergeCell ref="C47:C49"/>
    <mergeCell ref="W48:W49"/>
    <mergeCell ref="B44:B46"/>
    <mergeCell ref="AF34:AG34"/>
    <mergeCell ref="B35:B37"/>
    <mergeCell ref="C35:C37"/>
    <mergeCell ref="D35:H37"/>
    <mergeCell ref="AC35:AC37"/>
    <mergeCell ref="AD35:AD37"/>
    <mergeCell ref="AE35:AE37"/>
    <mergeCell ref="AF35:AG37"/>
    <mergeCell ref="AC34:AE34"/>
    <mergeCell ref="N34:R34"/>
    <mergeCell ref="B38:B40"/>
    <mergeCell ref="C38:C40"/>
    <mergeCell ref="I38:M40"/>
    <mergeCell ref="M36:M37"/>
    <mergeCell ref="I36:I37"/>
    <mergeCell ref="B34:C34"/>
    <mergeCell ref="D34:H34"/>
    <mergeCell ref="I34:M34"/>
    <mergeCell ref="S39:S40"/>
    <mergeCell ref="AE38:AE40"/>
    <mergeCell ref="W36:W37"/>
    <mergeCell ref="X36:X37"/>
    <mergeCell ref="AB36:AB37"/>
    <mergeCell ref="AD38:AD40"/>
    <mergeCell ref="W39:W40"/>
    <mergeCell ref="X39:X40"/>
    <mergeCell ref="AC38:AC40"/>
    <mergeCell ref="AB39:AB40"/>
    <mergeCell ref="D39:D40"/>
    <mergeCell ref="H39:H40"/>
    <mergeCell ref="N39:N40"/>
    <mergeCell ref="R39:R40"/>
    <mergeCell ref="AC41:AC43"/>
    <mergeCell ref="AB42:AB43"/>
    <mergeCell ref="AD41:AD43"/>
    <mergeCell ref="AF38:AG40"/>
    <mergeCell ref="AE41:AE43"/>
    <mergeCell ref="AF41:AG43"/>
    <mergeCell ref="D42:D43"/>
    <mergeCell ref="H42:H43"/>
    <mergeCell ref="I42:I43"/>
    <mergeCell ref="M42:M43"/>
    <mergeCell ref="S42:S43"/>
    <mergeCell ref="W42:W43"/>
    <mergeCell ref="X42:X43"/>
    <mergeCell ref="N41:R43"/>
    <mergeCell ref="S44:W46"/>
    <mergeCell ref="AC44:AC46"/>
    <mergeCell ref="AB45:AB46"/>
    <mergeCell ref="AF44:AG46"/>
    <mergeCell ref="AE44:AE46"/>
    <mergeCell ref="AD44:AD46"/>
    <mergeCell ref="D45:D46"/>
    <mergeCell ref="H45:H46"/>
    <mergeCell ref="I45:I46"/>
    <mergeCell ref="M45:M46"/>
    <mergeCell ref="N45:N46"/>
    <mergeCell ref="AF47:AG49"/>
    <mergeCell ref="D48:D49"/>
    <mergeCell ref="H48:H49"/>
    <mergeCell ref="I48:I49"/>
    <mergeCell ref="M48:M49"/>
    <mergeCell ref="N48:N49"/>
    <mergeCell ref="R48:R49"/>
    <mergeCell ref="S48:S49"/>
    <mergeCell ref="X47:AB49"/>
    <mergeCell ref="AC47:AC49"/>
    <mergeCell ref="L17:P18"/>
    <mergeCell ref="Q17:S18"/>
    <mergeCell ref="L26:P27"/>
    <mergeCell ref="Q26:S27"/>
    <mergeCell ref="R45:R46"/>
    <mergeCell ref="X45:X46"/>
    <mergeCell ref="S34:W34"/>
    <mergeCell ref="X34:AB34"/>
    <mergeCell ref="S36:S37"/>
    <mergeCell ref="L8:P9"/>
    <mergeCell ref="Q8:T9"/>
    <mergeCell ref="D54:H54"/>
    <mergeCell ref="I54:M54"/>
    <mergeCell ref="N54:R54"/>
    <mergeCell ref="G27:H29"/>
    <mergeCell ref="G18:H20"/>
    <mergeCell ref="G9:H11"/>
    <mergeCell ref="N36:N37"/>
    <mergeCell ref="R36:R37"/>
    <mergeCell ref="V54:W54"/>
    <mergeCell ref="B55:B57"/>
    <mergeCell ref="C55:C57"/>
    <mergeCell ref="D55:H57"/>
    <mergeCell ref="S55:S57"/>
    <mergeCell ref="T55:T57"/>
    <mergeCell ref="U55:U57"/>
    <mergeCell ref="V55:W57"/>
    <mergeCell ref="N56:N57"/>
    <mergeCell ref="R56:R57"/>
    <mergeCell ref="B8:B9"/>
    <mergeCell ref="C8:C9"/>
    <mergeCell ref="C26:C27"/>
    <mergeCell ref="B26:B27"/>
    <mergeCell ref="B17:B18"/>
    <mergeCell ref="C17:C18"/>
  </mergeCells>
  <conditionalFormatting sqref="B35:B49 B69:B83">
    <cfRule type="expression" priority="1" dxfId="1" stopIfTrue="1">
      <formula>AF35=1</formula>
    </cfRule>
    <cfRule type="expression" priority="2" dxfId="0" stopIfTrue="1">
      <formula>AF35=2</formula>
    </cfRule>
  </conditionalFormatting>
  <conditionalFormatting sqref="B55:B63">
    <cfRule type="expression" priority="3" dxfId="1" stopIfTrue="1">
      <formula>V55=1</formula>
    </cfRule>
    <cfRule type="expression" priority="4" dxfId="0" stopIfTrue="1">
      <formula>V55=2</formula>
    </cfRule>
  </conditionalFormatting>
  <conditionalFormatting sqref="AF35:AG49 V55:W63 AF69:AG83">
    <cfRule type="cellIs" priority="5" dxfId="7" operator="equal" stopIfTrue="1">
      <formula>1</formula>
    </cfRule>
    <cfRule type="cellIs" priority="6" dxfId="6" operator="equal" stopIfTrue="1">
      <formula>2</formula>
    </cfRule>
  </conditionalFormatting>
  <conditionalFormatting sqref="C55:C63">
    <cfRule type="expression" priority="7" dxfId="1" stopIfTrue="1">
      <formula>V55=1</formula>
    </cfRule>
    <cfRule type="expression" priority="8" dxfId="0" stopIfTrue="1">
      <formula>V55=2</formula>
    </cfRule>
  </conditionalFormatting>
  <conditionalFormatting sqref="C35:C49 C69:C83">
    <cfRule type="expression" priority="9" dxfId="1" stopIfTrue="1">
      <formula>AF35=1</formula>
    </cfRule>
    <cfRule type="expression" priority="10" dxfId="0" stopIfTrue="1">
      <formula>AF35=2</formula>
    </cfRule>
  </conditionalFormatting>
  <printOptions/>
  <pageMargins left="0.75" right="0.75" top="1" bottom="1" header="0.512" footer="0.512"/>
  <pageSetup orientation="portrait" paperSize="9" scale="74" r:id="rId2"/>
  <rowBreaks count="1" manualBreakCount="1">
    <brk id="50" max="33" man="1"/>
  </rowBreaks>
  <colBreaks count="1" manualBreakCount="1">
    <brk id="3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2:AQ49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9" defaultRowHeight="15"/>
  <cols>
    <col min="1" max="1" width="2.59765625" style="7" customWidth="1"/>
    <col min="2" max="2" width="7.59765625" style="12" customWidth="1"/>
    <col min="3" max="3" width="10.59765625" style="7" customWidth="1"/>
    <col min="4" max="33" width="2.59765625" style="7" customWidth="1"/>
    <col min="34" max="16384" width="9" style="7" customWidth="1"/>
  </cols>
  <sheetData>
    <row r="2" s="58" customFormat="1" ht="24">
      <c r="B2" s="57" t="s">
        <v>146</v>
      </c>
    </row>
    <row r="4" s="59" customFormat="1" ht="17.25">
      <c r="B4" s="59" t="s">
        <v>147</v>
      </c>
    </row>
    <row r="6" s="58" customFormat="1" ht="24">
      <c r="B6" s="57" t="s">
        <v>148</v>
      </c>
    </row>
    <row r="8" s="59" customFormat="1" ht="17.25">
      <c r="B8" s="59" t="s">
        <v>147</v>
      </c>
    </row>
    <row r="10" s="58" customFormat="1" ht="24">
      <c r="B10" s="57" t="s">
        <v>149</v>
      </c>
    </row>
    <row r="12" s="59" customFormat="1" ht="17.25">
      <c r="B12" s="59" t="s">
        <v>147</v>
      </c>
    </row>
    <row r="14" s="58" customFormat="1" ht="24">
      <c r="B14" s="57" t="s">
        <v>157</v>
      </c>
    </row>
    <row r="16" spans="2:33" ht="15" customHeight="1">
      <c r="B16" s="166"/>
      <c r="C16" s="167"/>
      <c r="D16" s="113" t="s">
        <v>57</v>
      </c>
      <c r="E16" s="99"/>
      <c r="F16" s="99"/>
      <c r="G16" s="99"/>
      <c r="H16" s="114"/>
      <c r="I16" s="113" t="s">
        <v>58</v>
      </c>
      <c r="J16" s="99"/>
      <c r="K16" s="99"/>
      <c r="L16" s="99"/>
      <c r="M16" s="114"/>
      <c r="N16" s="113" t="s">
        <v>59</v>
      </c>
      <c r="O16" s="99"/>
      <c r="P16" s="99"/>
      <c r="Q16" s="99"/>
      <c r="R16" s="114"/>
      <c r="S16" s="113" t="s">
        <v>60</v>
      </c>
      <c r="T16" s="99"/>
      <c r="U16" s="99"/>
      <c r="V16" s="99"/>
      <c r="W16" s="114"/>
      <c r="X16" s="113" t="s">
        <v>61</v>
      </c>
      <c r="Y16" s="99"/>
      <c r="Z16" s="99"/>
      <c r="AA16" s="99"/>
      <c r="AB16" s="114"/>
      <c r="AC16" s="113" t="s">
        <v>29</v>
      </c>
      <c r="AD16" s="99"/>
      <c r="AE16" s="114"/>
      <c r="AF16" s="113" t="s">
        <v>30</v>
      </c>
      <c r="AG16" s="114"/>
    </row>
    <row r="17" spans="2:43" ht="15" customHeight="1">
      <c r="B17" s="190" t="s">
        <v>212</v>
      </c>
      <c r="C17" s="191" t="s">
        <v>62</v>
      </c>
      <c r="D17" s="155"/>
      <c r="E17" s="156"/>
      <c r="F17" s="156"/>
      <c r="G17" s="156"/>
      <c r="H17" s="157"/>
      <c r="I17" s="16" t="str">
        <f>IF(I18="","",IF(I18&gt;M18,"○","×"))</f>
        <v>×</v>
      </c>
      <c r="J17" s="17">
        <v>8</v>
      </c>
      <c r="K17" s="18" t="s">
        <v>63</v>
      </c>
      <c r="L17" s="17">
        <v>21</v>
      </c>
      <c r="M17" s="19"/>
      <c r="N17" s="16" t="str">
        <f>IF(N18="","",IF(N18&gt;R18,"○","×"))</f>
        <v>×</v>
      </c>
      <c r="O17" s="17">
        <v>11</v>
      </c>
      <c r="P17" s="18" t="s">
        <v>63</v>
      </c>
      <c r="Q17" s="17">
        <v>21</v>
      </c>
      <c r="R17" s="19"/>
      <c r="S17" s="16" t="str">
        <f>IF(S18="","",IF(S18&gt;W18,"○","×"))</f>
        <v>×</v>
      </c>
      <c r="T17" s="17">
        <v>4</v>
      </c>
      <c r="U17" s="18" t="s">
        <v>63</v>
      </c>
      <c r="V17" s="17">
        <v>21</v>
      </c>
      <c r="W17" s="19"/>
      <c r="X17" s="16" t="str">
        <f>IF(X18="","",IF(X18&gt;AB18,"○","×"))</f>
        <v>×</v>
      </c>
      <c r="Y17" s="17">
        <v>10</v>
      </c>
      <c r="Z17" s="18" t="s">
        <v>63</v>
      </c>
      <c r="AA17" s="17">
        <v>21</v>
      </c>
      <c r="AB17" s="19"/>
      <c r="AC17" s="118">
        <f>IF(I17="","",COUNTIF(I17:AB17,"○"))</f>
        <v>0</v>
      </c>
      <c r="AD17" s="149" t="s">
        <v>21</v>
      </c>
      <c r="AE17" s="92">
        <f>IF(I17="","",COUNTIF(I17:AB17,"×"))</f>
        <v>4</v>
      </c>
      <c r="AF17" s="118">
        <f>IF(AI18="","",RANK(AI18,AI17:AI31))</f>
        <v>5</v>
      </c>
      <c r="AG17" s="92"/>
      <c r="AI17" s="106"/>
      <c r="AJ17" s="106">
        <f>IF(J17="","",IF(J17&gt;L17,1,0))</f>
        <v>0</v>
      </c>
      <c r="AK17" s="106">
        <f>IF(J17="","",IF(J17&lt;L17,1,0))</f>
        <v>1</v>
      </c>
      <c r="AL17" s="106">
        <f>IF(O17="","",IF(O17&gt;Q17,1,0))</f>
        <v>0</v>
      </c>
      <c r="AM17" s="106">
        <f>IF(O17="","",IF(O17&lt;Q17,1,0))</f>
        <v>1</v>
      </c>
      <c r="AN17" s="106">
        <f>IF(T17="","",IF(T17&gt;V17,1,0))</f>
        <v>0</v>
      </c>
      <c r="AO17" s="106">
        <f>IF(T17="","",IF(T17&lt;V17,1,0))</f>
        <v>1</v>
      </c>
      <c r="AP17" s="106">
        <f>IF(Y17="","",IF(Y17&gt;AA17,1,0))</f>
        <v>0</v>
      </c>
      <c r="AQ17" s="106">
        <f>IF(Y17="","",IF(Y17&lt;AA17,1,0))</f>
        <v>1</v>
      </c>
    </row>
    <row r="18" spans="2:43" ht="15" customHeight="1">
      <c r="B18" s="116"/>
      <c r="C18" s="169"/>
      <c r="D18" s="158"/>
      <c r="E18" s="159"/>
      <c r="F18" s="159"/>
      <c r="G18" s="159"/>
      <c r="H18" s="160"/>
      <c r="I18" s="94">
        <f>IF(J17="","",SUM(AJ17:AJ19))</f>
        <v>0</v>
      </c>
      <c r="J18" s="20">
        <v>9</v>
      </c>
      <c r="K18" s="18" t="s">
        <v>63</v>
      </c>
      <c r="L18" s="20">
        <v>21</v>
      </c>
      <c r="M18" s="89">
        <f>IF(J17="","",SUM(AK17:AK19))</f>
        <v>2</v>
      </c>
      <c r="N18" s="94">
        <f>IF(O17="","",SUM(AL17:AL19))</f>
        <v>0</v>
      </c>
      <c r="O18" s="20">
        <v>15</v>
      </c>
      <c r="P18" s="18" t="s">
        <v>63</v>
      </c>
      <c r="Q18" s="20">
        <v>21</v>
      </c>
      <c r="R18" s="89">
        <f>IF(O17="","",SUM(AM17:AM19))</f>
        <v>2</v>
      </c>
      <c r="S18" s="94">
        <f>IF(T17="","",SUM(AN17:AN19))</f>
        <v>0</v>
      </c>
      <c r="T18" s="20">
        <v>4</v>
      </c>
      <c r="U18" s="18" t="s">
        <v>63</v>
      </c>
      <c r="V18" s="20">
        <v>21</v>
      </c>
      <c r="W18" s="89">
        <f>IF(T17="","",SUM(AO17:AO19))</f>
        <v>2</v>
      </c>
      <c r="X18" s="94">
        <f>IF(Y17="","",SUM(AP17:AP19))</f>
        <v>0</v>
      </c>
      <c r="Y18" s="20">
        <v>12</v>
      </c>
      <c r="Z18" s="18" t="s">
        <v>63</v>
      </c>
      <c r="AA18" s="20">
        <v>21</v>
      </c>
      <c r="AB18" s="89">
        <f>IF(Y17="","",SUM(AQ17:AQ19))</f>
        <v>2</v>
      </c>
      <c r="AC18" s="119"/>
      <c r="AD18" s="150"/>
      <c r="AE18" s="93"/>
      <c r="AF18" s="119"/>
      <c r="AG18" s="93"/>
      <c r="AI18" s="106">
        <f>IF(AC17="","",AC17*1000+(S18+I18+N18+X18)*100+((S18+I18+N18+X18)-(W18+M18+R18+AB18))*10+((SUM(T17:T19)+SUM(J17:J19)+SUM(O17:O19)+SUM(Y17:Y19))-(SUM(V17:V19)+SUM(L17:L19)+SUM(Q17:Q19)+SUM(AA17:AA19))))</f>
        <v>-175</v>
      </c>
      <c r="AJ18" s="106">
        <f>IF(J18="","",IF(J18&gt;L18,1,0))</f>
        <v>0</v>
      </c>
      <c r="AK18" s="106">
        <f>IF(J18="","",IF(J18&lt;L18,1,0))</f>
        <v>1</v>
      </c>
      <c r="AL18" s="106">
        <f>IF(O18="","",IF(O18&gt;Q18,1,0))</f>
        <v>0</v>
      </c>
      <c r="AM18" s="106">
        <f>IF(O18="","",IF(O18&lt;Q18,1,0))</f>
        <v>1</v>
      </c>
      <c r="AN18" s="106">
        <f>IF(T18="","",IF(T18&gt;V18,1,0))</f>
        <v>0</v>
      </c>
      <c r="AO18" s="106">
        <f>IF(T18="","",IF(T18&lt;V18,1,0))</f>
        <v>1</v>
      </c>
      <c r="AP18" s="106">
        <f>IF(Y18="","",IF(Y18&gt;AA18,1,0))</f>
        <v>0</v>
      </c>
      <c r="AQ18" s="106">
        <f>IF(Y18="","",IF(Y18&lt;AA18,1,0))</f>
        <v>1</v>
      </c>
    </row>
    <row r="19" spans="2:43" ht="15" customHeight="1">
      <c r="B19" s="117"/>
      <c r="C19" s="170"/>
      <c r="D19" s="161"/>
      <c r="E19" s="162"/>
      <c r="F19" s="162"/>
      <c r="G19" s="162"/>
      <c r="H19" s="163"/>
      <c r="I19" s="95"/>
      <c r="J19" s="21"/>
      <c r="K19" s="18" t="s">
        <v>63</v>
      </c>
      <c r="L19" s="21"/>
      <c r="M19" s="90"/>
      <c r="N19" s="95"/>
      <c r="O19" s="21"/>
      <c r="P19" s="22" t="s">
        <v>63</v>
      </c>
      <c r="Q19" s="21"/>
      <c r="R19" s="90"/>
      <c r="S19" s="95"/>
      <c r="T19" s="21"/>
      <c r="U19" s="18" t="s">
        <v>63</v>
      </c>
      <c r="V19" s="21"/>
      <c r="W19" s="90"/>
      <c r="X19" s="95"/>
      <c r="Y19" s="21"/>
      <c r="Z19" s="18" t="s">
        <v>63</v>
      </c>
      <c r="AA19" s="21"/>
      <c r="AB19" s="90"/>
      <c r="AC19" s="120"/>
      <c r="AD19" s="151"/>
      <c r="AE19" s="75"/>
      <c r="AF19" s="120"/>
      <c r="AG19" s="75"/>
      <c r="AI19" s="106"/>
      <c r="AJ19" s="106">
        <f>IF(J19="","",IF(J19&gt;L19,1,0))</f>
      </c>
      <c r="AK19" s="106">
        <f>IF(J19="","",IF(J19&lt;L19,1,0))</f>
      </c>
      <c r="AL19" s="106">
        <f>IF(O19="","",IF(O19&gt;Q19,1,0))</f>
      </c>
      <c r="AM19" s="106">
        <f>IF(O19="","",IF(O19&lt;Q19,1,0))</f>
      </c>
      <c r="AN19" s="106">
        <f>IF(T19="","",IF(T19&gt;V19,1,0))</f>
      </c>
      <c r="AO19" s="106">
        <f>IF(T19="","",IF(T19&lt;V19,1,0))</f>
      </c>
      <c r="AP19" s="106">
        <f>IF(Y19="","",IF(Y19&gt;AA19,1,0))</f>
      </c>
      <c r="AQ19" s="106">
        <f>IF(Y19="","",IF(Y19&lt;AA19,1,0))</f>
      </c>
    </row>
    <row r="20" spans="2:43" ht="15" customHeight="1">
      <c r="B20" s="115" t="s">
        <v>210</v>
      </c>
      <c r="C20" s="191" t="s">
        <v>64</v>
      </c>
      <c r="D20" s="23" t="str">
        <f>IF(D21="","",IF(D21&gt;H21,"○","×"))</f>
        <v>○</v>
      </c>
      <c r="E20" s="24">
        <f>IF(L17="","",L17)</f>
        <v>21</v>
      </c>
      <c r="F20" s="18" t="s">
        <v>41</v>
      </c>
      <c r="G20" s="24">
        <f>IF(J17="","",J17)</f>
        <v>8</v>
      </c>
      <c r="H20" s="25"/>
      <c r="I20" s="140"/>
      <c r="J20" s="141"/>
      <c r="K20" s="141"/>
      <c r="L20" s="141"/>
      <c r="M20" s="142"/>
      <c r="N20" s="23" t="str">
        <f>IF(N21="","",IF(N21&gt;R21,"○","×"))</f>
        <v>○</v>
      </c>
      <c r="O20" s="20">
        <v>21</v>
      </c>
      <c r="P20" s="18" t="s">
        <v>41</v>
      </c>
      <c r="Q20" s="20">
        <v>11</v>
      </c>
      <c r="R20" s="25"/>
      <c r="S20" s="23" t="str">
        <f>IF(S21="","",IF(S21&gt;W21,"○","×"))</f>
        <v>×</v>
      </c>
      <c r="T20" s="20">
        <v>17</v>
      </c>
      <c r="U20" s="26" t="s">
        <v>41</v>
      </c>
      <c r="V20" s="20">
        <v>21</v>
      </c>
      <c r="W20" s="25"/>
      <c r="X20" s="23" t="str">
        <f>IF(X21="","",IF(X21&gt;AB21,"○","×"))</f>
        <v>○</v>
      </c>
      <c r="Y20" s="20">
        <v>21</v>
      </c>
      <c r="Z20" s="26" t="s">
        <v>41</v>
      </c>
      <c r="AA20" s="20">
        <v>15</v>
      </c>
      <c r="AB20" s="25"/>
      <c r="AC20" s="118">
        <f>IF(D20="","",COUNTIF(D20:AB20,"○"))</f>
        <v>3</v>
      </c>
      <c r="AD20" s="149" t="s">
        <v>21</v>
      </c>
      <c r="AE20" s="92">
        <f>IF(D20="","",COUNTIF(D20:AB20,"×"))</f>
        <v>1</v>
      </c>
      <c r="AF20" s="118">
        <f>IF(AI21="","",RANK(AI21,AI17:AI31))</f>
        <v>2</v>
      </c>
      <c r="AG20" s="92"/>
      <c r="AI20" s="106"/>
      <c r="AJ20" s="106">
        <f>IF(O20="","",IF(O20&gt;Q20,1,0))</f>
        <v>1</v>
      </c>
      <c r="AK20" s="106">
        <f>IF(O20="","",IF(O20&lt;Q20,1,0))</f>
        <v>0</v>
      </c>
      <c r="AL20" s="106">
        <f>IF(T20="","",IF(T20&gt;V20,1,0))</f>
        <v>0</v>
      </c>
      <c r="AM20" s="106">
        <f>IF(T20="","",IF(T20&lt;V20,1,0))</f>
        <v>1</v>
      </c>
      <c r="AN20" s="106">
        <f>IF(Y20="","",IF(Y20&gt;AA20,1,0))</f>
        <v>1</v>
      </c>
      <c r="AO20" s="106">
        <f>IF(Y20="","",IF(Y20&lt;AA20,1,0))</f>
        <v>0</v>
      </c>
      <c r="AP20" s="106"/>
      <c r="AQ20" s="106"/>
    </row>
    <row r="21" spans="2:43" ht="15" customHeight="1">
      <c r="B21" s="116"/>
      <c r="C21" s="169"/>
      <c r="D21" s="76">
        <f>M18</f>
        <v>2</v>
      </c>
      <c r="E21" s="24">
        <f>IF(L18="","",L18)</f>
        <v>21</v>
      </c>
      <c r="F21" s="18" t="s">
        <v>41</v>
      </c>
      <c r="G21" s="24">
        <f>IF(J18="","",J18)</f>
        <v>9</v>
      </c>
      <c r="H21" s="89">
        <f>I18</f>
        <v>0</v>
      </c>
      <c r="I21" s="143"/>
      <c r="J21" s="144"/>
      <c r="K21" s="144"/>
      <c r="L21" s="144"/>
      <c r="M21" s="145"/>
      <c r="N21" s="94">
        <f>IF(O20="","",SUM(AJ20:AJ22))</f>
        <v>2</v>
      </c>
      <c r="O21" s="20">
        <v>25</v>
      </c>
      <c r="P21" s="18" t="s">
        <v>41</v>
      </c>
      <c r="Q21" s="20">
        <v>23</v>
      </c>
      <c r="R21" s="89">
        <f>IF(O20="","",SUM(AK20:AK22))</f>
        <v>0</v>
      </c>
      <c r="S21" s="94">
        <f>IF(T20="","",SUM(AL20:AL22))</f>
        <v>0</v>
      </c>
      <c r="T21" s="20">
        <v>14</v>
      </c>
      <c r="U21" s="18" t="s">
        <v>41</v>
      </c>
      <c r="V21" s="20">
        <v>21</v>
      </c>
      <c r="W21" s="89">
        <f>IF(T20="","",SUM(AM20:AM22))</f>
        <v>2</v>
      </c>
      <c r="X21" s="94">
        <f>IF(Y20="","",SUM(AN20:AN22))</f>
        <v>2</v>
      </c>
      <c r="Y21" s="20">
        <v>21</v>
      </c>
      <c r="Z21" s="18" t="s">
        <v>41</v>
      </c>
      <c r="AA21" s="20">
        <v>11</v>
      </c>
      <c r="AB21" s="89">
        <f>IF(Y20="","",SUM(AO20:AO22))</f>
        <v>0</v>
      </c>
      <c r="AC21" s="119"/>
      <c r="AD21" s="150"/>
      <c r="AE21" s="93"/>
      <c r="AF21" s="119"/>
      <c r="AG21" s="93"/>
      <c r="AI21" s="106">
        <f>IF(AC20="","",AC20*1000+(D21+S21+N21+X21)*100+((D21+S21+N21+X21)-(H21+W21+R21+AB21))*10+((SUM(E20:E22)+SUM(T20:T22)+SUM(O20:O22)+SUM(Y20:Y22)))-(SUM(G20:G22)+SUM(V20:V22)+SUM(Q20:Q22)+SUM(AA20:AA22)))</f>
        <v>3682</v>
      </c>
      <c r="AJ21" s="106">
        <f>IF(O21="","",IF(O21&gt;Q21,1,0))</f>
        <v>1</v>
      </c>
      <c r="AK21" s="106">
        <f>IF(O21="","",IF(O21&lt;Q21,1,0))</f>
        <v>0</v>
      </c>
      <c r="AL21" s="106">
        <f>IF(T21="","",IF(T21&gt;V21,1,0))</f>
        <v>0</v>
      </c>
      <c r="AM21" s="106">
        <f>IF(T21="","",IF(T21&lt;V21,1,0))</f>
        <v>1</v>
      </c>
      <c r="AN21" s="106">
        <f>IF(Y21="","",IF(Y21&gt;AA21,1,0))</f>
        <v>1</v>
      </c>
      <c r="AO21" s="106">
        <f>IF(Y21="","",IF(Y21&lt;AA21,1,0))</f>
        <v>0</v>
      </c>
      <c r="AP21" s="106"/>
      <c r="AQ21" s="106"/>
    </row>
    <row r="22" spans="2:43" ht="15" customHeight="1">
      <c r="B22" s="117"/>
      <c r="C22" s="170"/>
      <c r="D22" s="77"/>
      <c r="E22" s="24">
        <f>IF(L19="","",L19)</f>
      </c>
      <c r="F22" s="18" t="s">
        <v>41</v>
      </c>
      <c r="G22" s="24">
        <f>IF(J19="","",J19)</f>
      </c>
      <c r="H22" s="90"/>
      <c r="I22" s="146"/>
      <c r="J22" s="147"/>
      <c r="K22" s="147"/>
      <c r="L22" s="147"/>
      <c r="M22" s="148"/>
      <c r="N22" s="95"/>
      <c r="O22" s="21"/>
      <c r="P22" s="18" t="s">
        <v>41</v>
      </c>
      <c r="Q22" s="21"/>
      <c r="R22" s="90"/>
      <c r="S22" s="95"/>
      <c r="T22" s="21"/>
      <c r="U22" s="18" t="s">
        <v>41</v>
      </c>
      <c r="V22" s="21"/>
      <c r="W22" s="90"/>
      <c r="X22" s="95"/>
      <c r="Y22" s="21"/>
      <c r="Z22" s="18" t="s">
        <v>41</v>
      </c>
      <c r="AA22" s="21"/>
      <c r="AB22" s="90"/>
      <c r="AC22" s="120"/>
      <c r="AD22" s="151"/>
      <c r="AE22" s="75"/>
      <c r="AF22" s="120"/>
      <c r="AG22" s="75"/>
      <c r="AI22" s="106"/>
      <c r="AJ22" s="106">
        <f>IF(O22="","",IF(O22&gt;Q22,1,0))</f>
      </c>
      <c r="AK22" s="106">
        <f>IF(O22="","",IF(O22&lt;Q22,1,0))</f>
      </c>
      <c r="AL22" s="106">
        <f>IF(T22="","",IF(T22&gt;V22,1,0))</f>
      </c>
      <c r="AM22" s="106">
        <f>IF(T22="","",IF(T22&lt;V22,1,0))</f>
      </c>
      <c r="AN22" s="106">
        <f>IF(Y22="","",IF(Y22&gt;AA22,1,0))</f>
      </c>
      <c r="AO22" s="106">
        <f>IF(Y22="","",IF(Y22&lt;AA22,1,0))</f>
      </c>
      <c r="AP22" s="106"/>
      <c r="AQ22" s="106"/>
    </row>
    <row r="23" spans="2:43" ht="15" customHeight="1">
      <c r="B23" s="115" t="s">
        <v>207</v>
      </c>
      <c r="C23" s="191" t="s">
        <v>65</v>
      </c>
      <c r="D23" s="23" t="str">
        <f>IF(D24="","",IF(D24&gt;H24,"○","×"))</f>
        <v>○</v>
      </c>
      <c r="E23" s="27">
        <f>IF(Q17="","",Q17)</f>
        <v>21</v>
      </c>
      <c r="F23" s="26" t="s">
        <v>35</v>
      </c>
      <c r="G23" s="27">
        <f>IF(O17="","",O17)</f>
        <v>11</v>
      </c>
      <c r="H23" s="25"/>
      <c r="I23" s="23" t="str">
        <f>IF(I24="","",IF(I24&gt;M24,"○","×"))</f>
        <v>×</v>
      </c>
      <c r="J23" s="20">
        <f>IF(Q20="","",Q20)</f>
        <v>11</v>
      </c>
      <c r="K23" s="18" t="s">
        <v>35</v>
      </c>
      <c r="L23" s="20">
        <f>IF(O20="","",O20)</f>
        <v>21</v>
      </c>
      <c r="M23" s="25"/>
      <c r="N23" s="140"/>
      <c r="O23" s="141"/>
      <c r="P23" s="141"/>
      <c r="Q23" s="141"/>
      <c r="R23" s="142"/>
      <c r="S23" s="23" t="str">
        <f>IF(S24="","",IF(S24&gt;W24,"○","×"))</f>
        <v>○</v>
      </c>
      <c r="T23" s="20">
        <v>21</v>
      </c>
      <c r="U23" s="26" t="s">
        <v>35</v>
      </c>
      <c r="V23" s="20">
        <v>19</v>
      </c>
      <c r="W23" s="25"/>
      <c r="X23" s="23" t="str">
        <f>IF(X24="","",IF(X24&gt;AB24,"○","×"))</f>
        <v>○</v>
      </c>
      <c r="Y23" s="20">
        <v>21</v>
      </c>
      <c r="Z23" s="26" t="s">
        <v>35</v>
      </c>
      <c r="AA23" s="20">
        <v>15</v>
      </c>
      <c r="AB23" s="25"/>
      <c r="AC23" s="118">
        <f>IF(D23="","",COUNTIF(D23:AB23,"○"))</f>
        <v>3</v>
      </c>
      <c r="AD23" s="149" t="s">
        <v>21</v>
      </c>
      <c r="AE23" s="92">
        <f>IF(D23="","",COUNTIF(D23:AB23,"×"))</f>
        <v>1</v>
      </c>
      <c r="AF23" s="118">
        <f>IF(AI24="","",RANK(AI24,AI17:AI31))</f>
        <v>3</v>
      </c>
      <c r="AG23" s="92"/>
      <c r="AI23" s="106"/>
      <c r="AJ23" s="106">
        <f>IF(T23="","",IF(T23&gt;V23,1,0))</f>
        <v>1</v>
      </c>
      <c r="AK23" s="106">
        <f>IF(T23="","",IF(T23&lt;V23,1,0))</f>
        <v>0</v>
      </c>
      <c r="AL23" s="106">
        <f>IF(Y23="","",IF(Y23&gt;AA23,1,0))</f>
        <v>1</v>
      </c>
      <c r="AM23" s="106">
        <f>IF(Y23="","",IF(Y23&lt;AA23,1,0))</f>
        <v>0</v>
      </c>
      <c r="AN23" s="106"/>
      <c r="AO23" s="106"/>
      <c r="AP23" s="106"/>
      <c r="AQ23" s="106"/>
    </row>
    <row r="24" spans="2:43" ht="15" customHeight="1">
      <c r="B24" s="116"/>
      <c r="C24" s="169"/>
      <c r="D24" s="76">
        <f>R18</f>
        <v>2</v>
      </c>
      <c r="E24" s="24">
        <f>IF(Q18="","",Q18)</f>
        <v>21</v>
      </c>
      <c r="F24" s="18" t="s">
        <v>35</v>
      </c>
      <c r="G24" s="24">
        <f>IF(O18="","",O18)</f>
        <v>15</v>
      </c>
      <c r="H24" s="93">
        <f>N18</f>
        <v>0</v>
      </c>
      <c r="I24" s="94">
        <f>R21</f>
        <v>0</v>
      </c>
      <c r="J24" s="20">
        <f>IF(Q21="","",Q21)</f>
        <v>23</v>
      </c>
      <c r="K24" s="18" t="s">
        <v>35</v>
      </c>
      <c r="L24" s="20">
        <f>IF(O21="","",O21)</f>
        <v>25</v>
      </c>
      <c r="M24" s="89">
        <f>N21</f>
        <v>2</v>
      </c>
      <c r="N24" s="143"/>
      <c r="O24" s="144"/>
      <c r="P24" s="144"/>
      <c r="Q24" s="144"/>
      <c r="R24" s="145"/>
      <c r="S24" s="94">
        <f>IF(T23="","",SUM(AJ23:AJ25))</f>
        <v>2</v>
      </c>
      <c r="T24" s="20">
        <v>21</v>
      </c>
      <c r="U24" s="18" t="s">
        <v>35</v>
      </c>
      <c r="V24" s="20">
        <v>19</v>
      </c>
      <c r="W24" s="89">
        <f>IF(T23="","",SUM(AK23:AK25))</f>
        <v>0</v>
      </c>
      <c r="X24" s="94">
        <f>IF(Y23="","",SUM(AL23:AL25))</f>
        <v>2</v>
      </c>
      <c r="Y24" s="20">
        <v>21</v>
      </c>
      <c r="Z24" s="18" t="s">
        <v>35</v>
      </c>
      <c r="AA24" s="20">
        <v>15</v>
      </c>
      <c r="AB24" s="89">
        <f>IF(Y23="","",SUM(AM23:AM25))</f>
        <v>0</v>
      </c>
      <c r="AC24" s="119"/>
      <c r="AD24" s="150"/>
      <c r="AE24" s="93"/>
      <c r="AF24" s="119"/>
      <c r="AG24" s="93"/>
      <c r="AI24" s="106">
        <f>IF(AC23="","",AC23*1000+(D24+I24+S24+X24)*100+((D24+I24+S24+X24)-(H24+M24+W24+AB24))*10+((SUM(E23:E25)+SUM(J23:J25)+SUM(T23:T25)+SUM(Y23:Y25))-(SUM(G23:G25)+SUM(L23:L25)+SUM(V23:V25)+SUM(AA23:AA25))))</f>
        <v>3660</v>
      </c>
      <c r="AJ24" s="106">
        <f>IF(T24="","",IF(T24&gt;V24,1,0))</f>
        <v>1</v>
      </c>
      <c r="AK24" s="106">
        <f>IF(T24="","",IF(T24&lt;V24,1,0))</f>
        <v>0</v>
      </c>
      <c r="AL24" s="106">
        <f>IF(Y24="","",IF(Y24&gt;AA24,1,0))</f>
        <v>1</v>
      </c>
      <c r="AM24" s="106">
        <f>IF(Y24="","",IF(Y24&lt;AA24,1,0))</f>
        <v>0</v>
      </c>
      <c r="AN24" s="106"/>
      <c r="AO24" s="106"/>
      <c r="AP24" s="106"/>
      <c r="AQ24" s="106"/>
    </row>
    <row r="25" spans="2:43" ht="15" customHeight="1">
      <c r="B25" s="117"/>
      <c r="C25" s="170"/>
      <c r="D25" s="77"/>
      <c r="E25" s="28">
        <f>IF(Q19="","",Q19)</f>
      </c>
      <c r="F25" s="18" t="s">
        <v>35</v>
      </c>
      <c r="G25" s="24">
        <f>IF(O19="","",O19)</f>
      </c>
      <c r="H25" s="75"/>
      <c r="I25" s="95"/>
      <c r="J25" s="21">
        <f>IF(Q22="","",Q22)</f>
      </c>
      <c r="K25" s="18" t="s">
        <v>35</v>
      </c>
      <c r="L25" s="21">
        <f>IF(O22="","",O22)</f>
      </c>
      <c r="M25" s="90"/>
      <c r="N25" s="146"/>
      <c r="O25" s="147"/>
      <c r="P25" s="147"/>
      <c r="Q25" s="147"/>
      <c r="R25" s="148"/>
      <c r="S25" s="95"/>
      <c r="T25" s="21"/>
      <c r="U25" s="22" t="s">
        <v>35</v>
      </c>
      <c r="V25" s="21"/>
      <c r="W25" s="90"/>
      <c r="X25" s="95"/>
      <c r="Y25" s="21"/>
      <c r="Z25" s="22" t="s">
        <v>35</v>
      </c>
      <c r="AA25" s="21"/>
      <c r="AB25" s="90"/>
      <c r="AC25" s="120"/>
      <c r="AD25" s="151"/>
      <c r="AE25" s="75"/>
      <c r="AF25" s="120"/>
      <c r="AG25" s="75"/>
      <c r="AI25" s="106"/>
      <c r="AJ25" s="106">
        <f>IF(T25="","",IF(T25&gt;V25,1,0))</f>
      </c>
      <c r="AK25" s="106">
        <f>IF(T25="","",IF(T25&lt;V25,1,0))</f>
      </c>
      <c r="AL25" s="106">
        <f>IF(Y25="","",IF(Y25&gt;AA25,1,0))</f>
      </c>
      <c r="AM25" s="106">
        <f>IF(Y25="","",IF(Y25&lt;AA25,1,0))</f>
      </c>
      <c r="AN25" s="106"/>
      <c r="AO25" s="106"/>
      <c r="AP25" s="106"/>
      <c r="AQ25" s="106"/>
    </row>
    <row r="26" spans="2:43" ht="15" customHeight="1">
      <c r="B26" s="115" t="s">
        <v>210</v>
      </c>
      <c r="C26" s="191" t="s">
        <v>216</v>
      </c>
      <c r="D26" s="23" t="str">
        <f>IF(D27="","",IF(D27&gt;H27,"○","×"))</f>
        <v>○</v>
      </c>
      <c r="E26" s="24">
        <f aca="true" t="shared" si="0" ref="E26:E31">IF(V17="","",V17)</f>
        <v>21</v>
      </c>
      <c r="F26" s="26" t="s">
        <v>45</v>
      </c>
      <c r="G26" s="27">
        <f aca="true" t="shared" si="1" ref="G26:G31">IF(T17="","",T17)</f>
        <v>4</v>
      </c>
      <c r="H26" s="25"/>
      <c r="I26" s="23" t="str">
        <f>IF(I27="","",IF(I27&gt;M27,"○","×"))</f>
        <v>○</v>
      </c>
      <c r="J26" s="20">
        <f>IF(V20="","",V20)</f>
        <v>21</v>
      </c>
      <c r="K26" s="26" t="s">
        <v>45</v>
      </c>
      <c r="L26" s="20">
        <f>IF(T20="","",T20)</f>
        <v>17</v>
      </c>
      <c r="M26" s="25"/>
      <c r="N26" s="23" t="str">
        <f>IF(N27="","",IF(N27&gt;R27,"○","×"))</f>
        <v>×</v>
      </c>
      <c r="O26" s="20">
        <f>IF(V23="","",V23)</f>
        <v>19</v>
      </c>
      <c r="P26" s="18" t="s">
        <v>45</v>
      </c>
      <c r="Q26" s="20">
        <f>IF(T23="","",T23)</f>
        <v>21</v>
      </c>
      <c r="R26" s="25"/>
      <c r="S26" s="140"/>
      <c r="T26" s="141"/>
      <c r="U26" s="141"/>
      <c r="V26" s="141"/>
      <c r="W26" s="142"/>
      <c r="X26" s="23" t="str">
        <f>IF(X27="","",IF(X27&gt;AB27,"○","×"))</f>
        <v>○</v>
      </c>
      <c r="Y26" s="20">
        <v>21</v>
      </c>
      <c r="Z26" s="26" t="s">
        <v>45</v>
      </c>
      <c r="AA26" s="20">
        <v>8</v>
      </c>
      <c r="AB26" s="25"/>
      <c r="AC26" s="118">
        <f>IF(D26="","",COUNTIF(D26:AB26,"○"))</f>
        <v>3</v>
      </c>
      <c r="AD26" s="149" t="s">
        <v>21</v>
      </c>
      <c r="AE26" s="92">
        <f>IF(D26="","",COUNTIF(D26:AB26,"×"))</f>
        <v>1</v>
      </c>
      <c r="AF26" s="118">
        <f>IF(AI27="","",RANK(AI27,AI17:AI31))</f>
        <v>1</v>
      </c>
      <c r="AG26" s="92"/>
      <c r="AI26" s="106"/>
      <c r="AJ26" s="106">
        <f>IF(Y26="","",IF(Y26&gt;AA26,1,0))</f>
        <v>1</v>
      </c>
      <c r="AK26" s="106">
        <f>IF(Y26="","",IF(Y26&lt;AA26,1,0))</f>
        <v>0</v>
      </c>
      <c r="AL26" s="106"/>
      <c r="AM26" s="106"/>
      <c r="AN26" s="106"/>
      <c r="AO26" s="106"/>
      <c r="AP26" s="106"/>
      <c r="AQ26" s="106"/>
    </row>
    <row r="27" spans="2:43" ht="15" customHeight="1">
      <c r="B27" s="116"/>
      <c r="C27" s="169"/>
      <c r="D27" s="76">
        <f>W18</f>
        <v>2</v>
      </c>
      <c r="E27" s="24">
        <f t="shared" si="0"/>
        <v>21</v>
      </c>
      <c r="F27" s="18" t="s">
        <v>45</v>
      </c>
      <c r="G27" s="24">
        <f t="shared" si="1"/>
        <v>4</v>
      </c>
      <c r="H27" s="89">
        <f>S18</f>
        <v>0</v>
      </c>
      <c r="I27" s="94">
        <f>W21</f>
        <v>2</v>
      </c>
      <c r="J27" s="20">
        <f>IF(V21="","",V21)</f>
        <v>21</v>
      </c>
      <c r="K27" s="18" t="s">
        <v>45</v>
      </c>
      <c r="L27" s="20">
        <f>IF(T21="","",T21)</f>
        <v>14</v>
      </c>
      <c r="M27" s="89">
        <f>S21</f>
        <v>0</v>
      </c>
      <c r="N27" s="94">
        <f>W24</f>
        <v>0</v>
      </c>
      <c r="O27" s="20">
        <f>IF(V24="","",V24)</f>
        <v>19</v>
      </c>
      <c r="P27" s="18" t="s">
        <v>45</v>
      </c>
      <c r="Q27" s="20">
        <f>IF(T24="","",T24)</f>
        <v>21</v>
      </c>
      <c r="R27" s="89">
        <f>S24</f>
        <v>2</v>
      </c>
      <c r="S27" s="143"/>
      <c r="T27" s="144"/>
      <c r="U27" s="144"/>
      <c r="V27" s="144"/>
      <c r="W27" s="145"/>
      <c r="X27" s="94">
        <f>IF(Y26="","",SUM(AJ26:AJ28))</f>
        <v>2</v>
      </c>
      <c r="Y27" s="20">
        <v>21</v>
      </c>
      <c r="Z27" s="18" t="s">
        <v>45</v>
      </c>
      <c r="AA27" s="20">
        <v>15</v>
      </c>
      <c r="AB27" s="89">
        <f>IF(Y26="","",SUM(AK26:AK28))</f>
        <v>0</v>
      </c>
      <c r="AC27" s="119"/>
      <c r="AD27" s="150"/>
      <c r="AE27" s="93"/>
      <c r="AF27" s="119"/>
      <c r="AG27" s="93"/>
      <c r="AI27" s="106">
        <f>IF(AC26="","",AC26*1000+(D27+I27+N27+X27)*100+((D27+I27+N27+X27)-(H27+M27+R27+AB27))*10+((SUM(E26:E28)+SUM(J26:J28)+SUM(O26:O28)+SUM(Y26:Y28))-(SUM(G26:G28)+SUM(L26:L28)+SUM(Q26:Q28)+SUM(AA26:AA28))))</f>
        <v>3700</v>
      </c>
      <c r="AJ27" s="106">
        <f>IF(Y27="","",IF(Y27&gt;AA27,1,0))</f>
        <v>1</v>
      </c>
      <c r="AK27" s="106">
        <f>IF(Y27="","",IF(Y27&lt;AA27,1,0))</f>
        <v>0</v>
      </c>
      <c r="AL27" s="106"/>
      <c r="AM27" s="106"/>
      <c r="AN27" s="106"/>
      <c r="AO27" s="106"/>
      <c r="AP27" s="106"/>
      <c r="AQ27" s="106"/>
    </row>
    <row r="28" spans="2:43" s="29" customFormat="1" ht="15" customHeight="1">
      <c r="B28" s="117"/>
      <c r="C28" s="170"/>
      <c r="D28" s="77"/>
      <c r="E28" s="28">
        <f t="shared" si="0"/>
      </c>
      <c r="F28" s="22" t="s">
        <v>45</v>
      </c>
      <c r="G28" s="24">
        <f t="shared" si="1"/>
      </c>
      <c r="H28" s="90"/>
      <c r="I28" s="95"/>
      <c r="J28" s="21">
        <f>IF(V22="","",V22)</f>
      </c>
      <c r="K28" s="22" t="s">
        <v>45</v>
      </c>
      <c r="L28" s="20">
        <f>IF(T22="","",T22)</f>
      </c>
      <c r="M28" s="90"/>
      <c r="N28" s="95"/>
      <c r="O28" s="21">
        <f>IF(V25="","",V25)</f>
      </c>
      <c r="P28" s="22" t="s">
        <v>45</v>
      </c>
      <c r="Q28" s="21">
        <f>IF(T25="","",T25)</f>
      </c>
      <c r="R28" s="90"/>
      <c r="S28" s="146"/>
      <c r="T28" s="147"/>
      <c r="U28" s="147"/>
      <c r="V28" s="147"/>
      <c r="W28" s="148"/>
      <c r="X28" s="95"/>
      <c r="Y28" s="21"/>
      <c r="Z28" s="22" t="s">
        <v>45</v>
      </c>
      <c r="AA28" s="21"/>
      <c r="AB28" s="90"/>
      <c r="AC28" s="120"/>
      <c r="AD28" s="151"/>
      <c r="AE28" s="75"/>
      <c r="AF28" s="120"/>
      <c r="AG28" s="75"/>
      <c r="AH28" s="7"/>
      <c r="AI28" s="106"/>
      <c r="AJ28" s="106">
        <f>IF(Y28="","",IF(Y28&gt;AA28,1,0))</f>
      </c>
      <c r="AK28" s="106">
        <f>IF(Y28="","",IF(Y28&lt;AA28,1,0))</f>
      </c>
      <c r="AL28" s="106"/>
      <c r="AM28" s="106"/>
      <c r="AN28" s="106"/>
      <c r="AO28" s="106"/>
      <c r="AP28" s="106"/>
      <c r="AQ28" s="106"/>
    </row>
    <row r="29" spans="1:43" s="29" customFormat="1" ht="15" customHeight="1">
      <c r="A29" s="30"/>
      <c r="B29" s="115" t="s">
        <v>209</v>
      </c>
      <c r="C29" s="191" t="s">
        <v>66</v>
      </c>
      <c r="D29" s="23" t="str">
        <f>IF(D30="","",IF(D30&gt;H30,"○","×"))</f>
        <v>○</v>
      </c>
      <c r="E29" s="24">
        <f t="shared" si="0"/>
        <v>21</v>
      </c>
      <c r="F29" s="26" t="s">
        <v>50</v>
      </c>
      <c r="G29" s="27">
        <f t="shared" si="1"/>
        <v>17</v>
      </c>
      <c r="H29" s="25"/>
      <c r="I29" s="23" t="str">
        <f>IF(I30="","",IF(I30&gt;M30,"○","×"))</f>
        <v>×</v>
      </c>
      <c r="J29" s="20">
        <f>IF(AA20="","",AA20)</f>
        <v>15</v>
      </c>
      <c r="K29" s="26" t="s">
        <v>50</v>
      </c>
      <c r="L29" s="17">
        <f>IF(Y20="","",Y20)</f>
        <v>21</v>
      </c>
      <c r="M29" s="25"/>
      <c r="N29" s="23" t="str">
        <f>IF(N30="","",IF(N30&gt;R30,"○","×"))</f>
        <v>×</v>
      </c>
      <c r="O29" s="20">
        <f>IF(AA23="","",AA23)</f>
        <v>15</v>
      </c>
      <c r="P29" s="18" t="s">
        <v>50</v>
      </c>
      <c r="Q29" s="20">
        <f>IF(Y23="","",Y23)</f>
        <v>21</v>
      </c>
      <c r="R29" s="25"/>
      <c r="S29" s="23" t="str">
        <f>IF(S30="","",IF(S30&gt;W30,"○","×"))</f>
        <v>×</v>
      </c>
      <c r="T29" s="20">
        <f>IF(AA26="","",AA26)</f>
        <v>8</v>
      </c>
      <c r="U29" s="18" t="s">
        <v>50</v>
      </c>
      <c r="V29" s="20">
        <f>IF(Y26="","",Y26)</f>
        <v>21</v>
      </c>
      <c r="W29" s="25"/>
      <c r="X29" s="78"/>
      <c r="Y29" s="79"/>
      <c r="Z29" s="79"/>
      <c r="AA29" s="79"/>
      <c r="AB29" s="80"/>
      <c r="AC29" s="118">
        <f>IF(D29="","",COUNTIF(D29:W29,"○"))</f>
        <v>1</v>
      </c>
      <c r="AD29" s="149" t="s">
        <v>21</v>
      </c>
      <c r="AE29" s="92">
        <f>IF(D29="","",COUNTIF(D29:W29,"×"))</f>
        <v>3</v>
      </c>
      <c r="AF29" s="118">
        <f>IF(AI30="","",RANK(AI30,AI17:AI31))</f>
        <v>4</v>
      </c>
      <c r="AG29" s="92"/>
      <c r="AH29" s="31"/>
      <c r="AI29" s="106"/>
      <c r="AJ29" s="106"/>
      <c r="AK29" s="106"/>
      <c r="AL29" s="106"/>
      <c r="AM29" s="106"/>
      <c r="AN29" s="106"/>
      <c r="AO29" s="106"/>
      <c r="AP29" s="106"/>
      <c r="AQ29" s="106"/>
    </row>
    <row r="30" spans="1:43" ht="13.5">
      <c r="A30" s="25"/>
      <c r="B30" s="116"/>
      <c r="C30" s="169"/>
      <c r="D30" s="76">
        <f>W21</f>
        <v>2</v>
      </c>
      <c r="E30" s="24">
        <f t="shared" si="0"/>
        <v>21</v>
      </c>
      <c r="F30" s="18" t="s">
        <v>50</v>
      </c>
      <c r="G30" s="24">
        <f t="shared" si="1"/>
        <v>14</v>
      </c>
      <c r="H30" s="89">
        <f>S21</f>
        <v>0</v>
      </c>
      <c r="I30" s="94">
        <f>AB21</f>
        <v>0</v>
      </c>
      <c r="J30" s="20">
        <f>IF(AA21="","",AA21)</f>
        <v>11</v>
      </c>
      <c r="K30" s="18" t="s">
        <v>50</v>
      </c>
      <c r="L30" s="20">
        <f>IF(Y21="","",Y21)</f>
        <v>21</v>
      </c>
      <c r="M30" s="89">
        <f>X21</f>
        <v>2</v>
      </c>
      <c r="N30" s="94">
        <f>AB24</f>
        <v>0</v>
      </c>
      <c r="O30" s="20">
        <f>IF(AA24="","",AA24)</f>
        <v>15</v>
      </c>
      <c r="P30" s="18" t="s">
        <v>50</v>
      </c>
      <c r="Q30" s="20">
        <f>IF(Y24="","",Y24)</f>
        <v>21</v>
      </c>
      <c r="R30" s="89">
        <f>X24</f>
        <v>2</v>
      </c>
      <c r="S30" s="94">
        <f>AB27</f>
        <v>0</v>
      </c>
      <c r="T30" s="20">
        <f>IF(AA27="","",AA27)</f>
        <v>15</v>
      </c>
      <c r="U30" s="18" t="s">
        <v>50</v>
      </c>
      <c r="V30" s="20">
        <f>IF(Y27="","",Y27)</f>
        <v>21</v>
      </c>
      <c r="W30" s="89">
        <f>X27</f>
        <v>2</v>
      </c>
      <c r="X30" s="134"/>
      <c r="Y30" s="135"/>
      <c r="Z30" s="135"/>
      <c r="AA30" s="135"/>
      <c r="AB30" s="136"/>
      <c r="AC30" s="119"/>
      <c r="AD30" s="150"/>
      <c r="AE30" s="93"/>
      <c r="AF30" s="119"/>
      <c r="AG30" s="93"/>
      <c r="AI30" s="106">
        <f>IF(AC29="","",AC29*1000+(D30+I30+N30+S30)*100+((D30+I30+N30+S30)-(H30+M30+R30+W30))*10+((SUM(E29:E31)+SUM(J29:J31)+SUM(O29:O31)+SUM(T29:T31))-(SUM(G29:G31)+SUM(L29:L31)+SUM(Q29:Q31)+SUM(V29:V31))))</f>
        <v>1124</v>
      </c>
      <c r="AJ30" s="106"/>
      <c r="AK30" s="106"/>
      <c r="AL30" s="106"/>
      <c r="AM30" s="106"/>
      <c r="AN30" s="106"/>
      <c r="AO30" s="106"/>
      <c r="AP30" s="106"/>
      <c r="AQ30" s="106"/>
    </row>
    <row r="31" spans="1:43" ht="13.5">
      <c r="A31" s="25"/>
      <c r="B31" s="117"/>
      <c r="C31" s="170"/>
      <c r="D31" s="77"/>
      <c r="E31" s="28">
        <f t="shared" si="0"/>
      </c>
      <c r="F31" s="22" t="s">
        <v>50</v>
      </c>
      <c r="G31" s="24">
        <f t="shared" si="1"/>
      </c>
      <c r="H31" s="90"/>
      <c r="I31" s="95"/>
      <c r="J31" s="21">
        <f>IF(AA22="","",AA22)</f>
      </c>
      <c r="K31" s="22" t="s">
        <v>50</v>
      </c>
      <c r="L31" s="20">
        <f>IF(Y22="","",Y22)</f>
      </c>
      <c r="M31" s="90"/>
      <c r="N31" s="95"/>
      <c r="O31" s="21">
        <f>IF(AA25="","",AA25)</f>
      </c>
      <c r="P31" s="18" t="s">
        <v>50</v>
      </c>
      <c r="Q31" s="20">
        <f>IF(Y25="","",Y25)</f>
      </c>
      <c r="R31" s="90"/>
      <c r="S31" s="95"/>
      <c r="T31" s="21">
        <f>IF(AA28="","",AA28)</f>
      </c>
      <c r="U31" s="22" t="s">
        <v>50</v>
      </c>
      <c r="V31" s="21">
        <f>IF(Y28="","",Y28)</f>
      </c>
      <c r="W31" s="90"/>
      <c r="X31" s="137"/>
      <c r="Y31" s="138"/>
      <c r="Z31" s="138"/>
      <c r="AA31" s="138"/>
      <c r="AB31" s="139"/>
      <c r="AC31" s="120"/>
      <c r="AD31" s="151"/>
      <c r="AE31" s="75"/>
      <c r="AF31" s="120"/>
      <c r="AG31" s="75"/>
      <c r="AI31" s="106"/>
      <c r="AJ31" s="106"/>
      <c r="AK31" s="106"/>
      <c r="AL31" s="106"/>
      <c r="AM31" s="106"/>
      <c r="AN31" s="106"/>
      <c r="AO31" s="106"/>
      <c r="AP31" s="106"/>
      <c r="AQ31" s="106"/>
    </row>
    <row r="32" spans="2:34" ht="13.5">
      <c r="B32" s="32"/>
      <c r="C32" s="32"/>
      <c r="G32" s="33"/>
      <c r="K32" s="33"/>
      <c r="L32" s="33"/>
      <c r="P32" s="33"/>
      <c r="Q32" s="33"/>
      <c r="Z32" s="33"/>
      <c r="AB32" s="34"/>
      <c r="AC32" s="34"/>
      <c r="AD32" s="34"/>
      <c r="AE32" s="34"/>
      <c r="AF32" s="34"/>
      <c r="AG32" s="34"/>
      <c r="AH32" s="34"/>
    </row>
    <row r="34" s="58" customFormat="1" ht="24">
      <c r="B34" s="57" t="s">
        <v>158</v>
      </c>
    </row>
    <row r="36" spans="2:28" ht="15" customHeight="1">
      <c r="B36" s="35"/>
      <c r="C36" s="36"/>
      <c r="D36" s="113" t="s">
        <v>67</v>
      </c>
      <c r="E36" s="99"/>
      <c r="F36" s="99"/>
      <c r="G36" s="99"/>
      <c r="H36" s="114"/>
      <c r="I36" s="113" t="s">
        <v>68</v>
      </c>
      <c r="J36" s="99"/>
      <c r="K36" s="99"/>
      <c r="L36" s="99"/>
      <c r="M36" s="114"/>
      <c r="N36" s="113" t="s">
        <v>69</v>
      </c>
      <c r="O36" s="99"/>
      <c r="P36" s="99"/>
      <c r="Q36" s="99"/>
      <c r="R36" s="114"/>
      <c r="S36" s="113" t="s">
        <v>70</v>
      </c>
      <c r="T36" s="99"/>
      <c r="U36" s="99"/>
      <c r="V36" s="99"/>
      <c r="W36" s="114"/>
      <c r="X36" s="113" t="s">
        <v>29</v>
      </c>
      <c r="Y36" s="99"/>
      <c r="Z36" s="114"/>
      <c r="AA36" s="113" t="s">
        <v>30</v>
      </c>
      <c r="AB36" s="114"/>
    </row>
    <row r="37" spans="2:36" ht="15" customHeight="1">
      <c r="B37" s="115" t="s">
        <v>209</v>
      </c>
      <c r="C37" s="191" t="s">
        <v>215</v>
      </c>
      <c r="D37" s="155"/>
      <c r="E37" s="156"/>
      <c r="F37" s="156"/>
      <c r="G37" s="156"/>
      <c r="H37" s="157"/>
      <c r="I37" s="16" t="str">
        <f>IF(I38="","",IF(I38&gt;M38,"○","×"))</f>
        <v>×</v>
      </c>
      <c r="J37" s="17">
        <v>12</v>
      </c>
      <c r="K37" s="18" t="s">
        <v>71</v>
      </c>
      <c r="L37" s="17">
        <v>21</v>
      </c>
      <c r="M37" s="19"/>
      <c r="N37" s="16" t="str">
        <f>IF(N38="","",IF(N38&gt;R38,"○","×"))</f>
        <v>×</v>
      </c>
      <c r="O37" s="17">
        <v>14</v>
      </c>
      <c r="P37" s="18" t="s">
        <v>71</v>
      </c>
      <c r="Q37" s="17">
        <v>21</v>
      </c>
      <c r="R37" s="19"/>
      <c r="S37" s="16" t="str">
        <f>IF(S38="","",IF(S38&gt;W38,"○","×"))</f>
        <v>×</v>
      </c>
      <c r="T37" s="17">
        <v>7</v>
      </c>
      <c r="U37" s="18" t="s">
        <v>71</v>
      </c>
      <c r="V37" s="17">
        <v>21</v>
      </c>
      <c r="W37" s="19"/>
      <c r="X37" s="118">
        <f>IF(I37="","",COUNTIF(I37:W37,"○"))</f>
        <v>0</v>
      </c>
      <c r="Y37" s="149" t="s">
        <v>21</v>
      </c>
      <c r="Z37" s="92">
        <f>IF(I37="","",COUNTIF(I37:W37,"×"))</f>
        <v>3</v>
      </c>
      <c r="AA37" s="118">
        <f>IF(AD38="","",RANK(AD38,AD37:AD48))</f>
        <v>4</v>
      </c>
      <c r="AB37" s="92"/>
      <c r="AD37" s="106"/>
      <c r="AE37" s="106">
        <f>IF(J37="","",IF(J37&gt;L37,1,0))</f>
        <v>0</v>
      </c>
      <c r="AF37" s="106">
        <f>IF(J37="","",IF(J37&lt;L37,1,0))</f>
        <v>1</v>
      </c>
      <c r="AG37" s="106">
        <f>IF(O37="","",IF(O37&gt;Q37,1,0))</f>
        <v>0</v>
      </c>
      <c r="AH37" s="106">
        <f>IF(O37="","",IF(O37&lt;Q37,1,0))</f>
        <v>1</v>
      </c>
      <c r="AI37" s="106">
        <f>IF(T37="","",IF(T37&gt;V37,1,0))</f>
        <v>0</v>
      </c>
      <c r="AJ37" s="106">
        <f>IF(T37="","",IF(T37&lt;V37,1,0))</f>
        <v>1</v>
      </c>
    </row>
    <row r="38" spans="2:36" ht="15" customHeight="1">
      <c r="B38" s="116"/>
      <c r="C38" s="119"/>
      <c r="D38" s="158"/>
      <c r="E38" s="159"/>
      <c r="F38" s="159"/>
      <c r="G38" s="159"/>
      <c r="H38" s="160"/>
      <c r="I38" s="94">
        <f>IF(J37="","",SUM(AE37:AE39))</f>
        <v>0</v>
      </c>
      <c r="J38" s="20">
        <v>9</v>
      </c>
      <c r="K38" s="18" t="s">
        <v>71</v>
      </c>
      <c r="L38" s="20">
        <v>21</v>
      </c>
      <c r="M38" s="89">
        <f>IF(J37="","",SUM(AF37:AF39))</f>
        <v>2</v>
      </c>
      <c r="N38" s="94">
        <f>IF(O37="","",SUM(AG37:AG39))</f>
        <v>1</v>
      </c>
      <c r="O38" s="20">
        <v>21</v>
      </c>
      <c r="P38" s="18" t="s">
        <v>71</v>
      </c>
      <c r="Q38" s="20">
        <v>16</v>
      </c>
      <c r="R38" s="89">
        <f>IF(O37="","",SUM(AH37:AH39))</f>
        <v>2</v>
      </c>
      <c r="S38" s="94">
        <f>IF(T37="","",SUM(AI37:AI39))</f>
        <v>0</v>
      </c>
      <c r="T38" s="20">
        <v>8</v>
      </c>
      <c r="U38" s="18" t="s">
        <v>71</v>
      </c>
      <c r="V38" s="20">
        <v>21</v>
      </c>
      <c r="W38" s="89">
        <f>IF(T37="","",SUM(AJ37:AJ39))</f>
        <v>2</v>
      </c>
      <c r="X38" s="119"/>
      <c r="Y38" s="150"/>
      <c r="Z38" s="93"/>
      <c r="AA38" s="119"/>
      <c r="AB38" s="93"/>
      <c r="AD38" s="108">
        <f>IF(X37="","",X37*1000+(S38+I38+N38)*100+((S38+I38+N38)-(W38+M38+R38))*10+((SUM(T37:T39)+SUM(J37:J39)+SUM(O37:O39))-(SUM(V37:V39)+SUM(L37:L39)+SUM(Q37:Q39))))</f>
        <v>-2</v>
      </c>
      <c r="AE38" s="106">
        <f>IF(J38="","",IF(J38&gt;L38,1,0))</f>
        <v>0</v>
      </c>
      <c r="AF38" s="106">
        <f>IF(J38="","",IF(J38&lt;L38,1,0))</f>
        <v>1</v>
      </c>
      <c r="AG38" s="106">
        <f>IF(O38="","",IF(O38&gt;Q38,1,0))</f>
        <v>1</v>
      </c>
      <c r="AH38" s="106">
        <f>IF(O38="","",IF(O38&lt;Q38,1,0))</f>
        <v>0</v>
      </c>
      <c r="AI38" s="106">
        <f>IF(T38="","",IF(T38&gt;V38,1,0))</f>
        <v>0</v>
      </c>
      <c r="AJ38" s="106">
        <f>IF(T38="","",IF(T38&lt;V38,1,0))</f>
        <v>1</v>
      </c>
    </row>
    <row r="39" spans="2:36" ht="15" customHeight="1">
      <c r="B39" s="117"/>
      <c r="C39" s="120"/>
      <c r="D39" s="161"/>
      <c r="E39" s="162"/>
      <c r="F39" s="162"/>
      <c r="G39" s="162"/>
      <c r="H39" s="163"/>
      <c r="I39" s="95"/>
      <c r="J39" s="21"/>
      <c r="K39" s="18" t="s">
        <v>71</v>
      </c>
      <c r="L39" s="21"/>
      <c r="M39" s="90"/>
      <c r="N39" s="95"/>
      <c r="O39" s="21">
        <v>19</v>
      </c>
      <c r="P39" s="22" t="s">
        <v>71</v>
      </c>
      <c r="Q39" s="21">
        <v>21</v>
      </c>
      <c r="R39" s="90"/>
      <c r="S39" s="95"/>
      <c r="T39" s="21"/>
      <c r="U39" s="18" t="s">
        <v>71</v>
      </c>
      <c r="V39" s="21"/>
      <c r="W39" s="90"/>
      <c r="X39" s="120"/>
      <c r="Y39" s="151"/>
      <c r="Z39" s="75"/>
      <c r="AA39" s="120"/>
      <c r="AB39" s="75"/>
      <c r="AD39" s="106"/>
      <c r="AE39" s="106">
        <f>IF(J39="","",IF(J39&gt;L39,1,0))</f>
      </c>
      <c r="AF39" s="106">
        <f>IF(J39="","",IF(J39&lt;L39,1,0))</f>
      </c>
      <c r="AG39" s="106">
        <f>IF(O39="","",IF(O39&gt;Q39,1,0))</f>
        <v>0</v>
      </c>
      <c r="AH39" s="106">
        <f>IF(O39="","",IF(O39&lt;Q39,1,0))</f>
        <v>1</v>
      </c>
      <c r="AI39" s="106">
        <f>IF(T39="","",IF(T39&gt;V39,1,0))</f>
      </c>
      <c r="AJ39" s="106">
        <f>IF(T39="","",IF(T39&lt;V39,1,0))</f>
      </c>
    </row>
    <row r="40" spans="2:36" ht="15" customHeight="1">
      <c r="B40" s="115" t="s">
        <v>207</v>
      </c>
      <c r="C40" s="189" t="s">
        <v>72</v>
      </c>
      <c r="D40" s="23" t="str">
        <f>IF(D41="","",IF(D41&gt;H41,"○","×"))</f>
        <v>○</v>
      </c>
      <c r="E40" s="24">
        <f>IF(L37="","",L37)</f>
        <v>21</v>
      </c>
      <c r="F40" s="18" t="s">
        <v>73</v>
      </c>
      <c r="G40" s="24">
        <f>IF(J37="","",J37)</f>
        <v>12</v>
      </c>
      <c r="H40" s="25"/>
      <c r="I40" s="140"/>
      <c r="J40" s="141"/>
      <c r="K40" s="141"/>
      <c r="L40" s="141"/>
      <c r="M40" s="142"/>
      <c r="N40" s="23" t="str">
        <f>IF(N41="","",IF(N41&gt;R41,"○","×"))</f>
        <v>○</v>
      </c>
      <c r="O40" s="20">
        <v>21</v>
      </c>
      <c r="P40" s="18" t="s">
        <v>73</v>
      </c>
      <c r="Q40" s="20">
        <v>14</v>
      </c>
      <c r="R40" s="25"/>
      <c r="S40" s="23" t="str">
        <f>IF(S41="","",IF(S41&gt;W41,"○","×"))</f>
        <v>×</v>
      </c>
      <c r="T40" s="20">
        <v>16</v>
      </c>
      <c r="U40" s="26" t="s">
        <v>73</v>
      </c>
      <c r="V40" s="20">
        <v>21</v>
      </c>
      <c r="W40" s="25"/>
      <c r="X40" s="118">
        <f>IF(D40="","",COUNTIF(D40:W42,"○"))</f>
        <v>2</v>
      </c>
      <c r="Y40" s="149" t="s">
        <v>21</v>
      </c>
      <c r="Z40" s="92">
        <f>IF(D40="","",COUNTIF(D40:W42,"×"))</f>
        <v>1</v>
      </c>
      <c r="AA40" s="118">
        <f>IF(AD41="","",RANK(AD41,AD37:AD48))</f>
        <v>2</v>
      </c>
      <c r="AB40" s="92"/>
      <c r="AD40" s="106"/>
      <c r="AE40" s="106">
        <f>IF(O40="","",IF(O40&gt;Q40,1,0))</f>
        <v>1</v>
      </c>
      <c r="AF40" s="106">
        <f>IF(O40="","",IF(O40&lt;Q40,1,0))</f>
        <v>0</v>
      </c>
      <c r="AG40" s="106">
        <f>IF(T40="","",IF(T40&gt;V40,1,0))</f>
        <v>0</v>
      </c>
      <c r="AH40" s="106">
        <f>IF(T40="","",IF(T40&lt;V40,1,0))</f>
        <v>1</v>
      </c>
      <c r="AI40" s="106"/>
      <c r="AJ40" s="106"/>
    </row>
    <row r="41" spans="2:36" ht="15" customHeight="1">
      <c r="B41" s="116"/>
      <c r="C41" s="119"/>
      <c r="D41" s="76">
        <f>M38</f>
        <v>2</v>
      </c>
      <c r="E41" s="24">
        <f>IF(L38="","",L38)</f>
        <v>21</v>
      </c>
      <c r="F41" s="18" t="s">
        <v>73</v>
      </c>
      <c r="G41" s="24">
        <f>IF(J38="","",J38)</f>
        <v>9</v>
      </c>
      <c r="H41" s="89">
        <f>I38</f>
        <v>0</v>
      </c>
      <c r="I41" s="143"/>
      <c r="J41" s="144"/>
      <c r="K41" s="144"/>
      <c r="L41" s="144"/>
      <c r="M41" s="145"/>
      <c r="N41" s="94">
        <f>IF(O40="","",SUM(AE40:AE42))</f>
        <v>2</v>
      </c>
      <c r="O41" s="20">
        <v>21</v>
      </c>
      <c r="P41" s="18" t="s">
        <v>73</v>
      </c>
      <c r="Q41" s="20">
        <v>5</v>
      </c>
      <c r="R41" s="89">
        <f>IF(O40="","",SUM(AF40:AF42))</f>
        <v>0</v>
      </c>
      <c r="S41" s="94">
        <f>IF(T40="","",SUM(AG40:AG42))</f>
        <v>0</v>
      </c>
      <c r="T41" s="20">
        <v>13</v>
      </c>
      <c r="U41" s="18" t="s">
        <v>73</v>
      </c>
      <c r="V41" s="20">
        <v>21</v>
      </c>
      <c r="W41" s="89">
        <f>IF(T40="","",SUM(AH40:AH42))</f>
        <v>2</v>
      </c>
      <c r="X41" s="119"/>
      <c r="Y41" s="150"/>
      <c r="Z41" s="93"/>
      <c r="AA41" s="119"/>
      <c r="AB41" s="93"/>
      <c r="AD41" s="107">
        <f>IF(X40="","",X40*1000+(D41+S41+N41)*100+((D41+S41+N41)-(H41+W41+R41))*10+((SUM(E40:E42)+SUM(T40:T42)+SUM(O40:O42))-(SUM(G40:G42)+SUM(V40:V42)+SUM(Q40:Q42))))</f>
        <v>2451</v>
      </c>
      <c r="AE41" s="106">
        <f>IF(O41="","",IF(O41&gt;Q41,1,0))</f>
        <v>1</v>
      </c>
      <c r="AF41" s="106">
        <f>IF(O41="","",IF(O41&lt;Q41,1,0))</f>
        <v>0</v>
      </c>
      <c r="AG41" s="106">
        <f>IF(T41="","",IF(T41&gt;V41,1,0))</f>
        <v>0</v>
      </c>
      <c r="AH41" s="106">
        <f>IF(T41="","",IF(T41&lt;V41,1,0))</f>
        <v>1</v>
      </c>
      <c r="AI41" s="106"/>
      <c r="AJ41" s="106"/>
    </row>
    <row r="42" spans="2:36" ht="15" customHeight="1">
      <c r="B42" s="117"/>
      <c r="C42" s="120"/>
      <c r="D42" s="77"/>
      <c r="E42" s="24">
        <f>IF(L39="","",L39)</f>
      </c>
      <c r="F42" s="18" t="s">
        <v>73</v>
      </c>
      <c r="G42" s="24">
        <f>IF(J39="","",J39)</f>
      </c>
      <c r="H42" s="90"/>
      <c r="I42" s="146"/>
      <c r="J42" s="147"/>
      <c r="K42" s="147"/>
      <c r="L42" s="147"/>
      <c r="M42" s="148"/>
      <c r="N42" s="95"/>
      <c r="O42" s="21"/>
      <c r="P42" s="18" t="s">
        <v>73</v>
      </c>
      <c r="Q42" s="21"/>
      <c r="R42" s="90"/>
      <c r="S42" s="95"/>
      <c r="T42" s="21"/>
      <c r="U42" s="18" t="s">
        <v>73</v>
      </c>
      <c r="V42" s="21"/>
      <c r="W42" s="90"/>
      <c r="X42" s="120"/>
      <c r="Y42" s="151"/>
      <c r="Z42" s="75"/>
      <c r="AA42" s="120"/>
      <c r="AB42" s="75"/>
      <c r="AD42" s="106"/>
      <c r="AE42" s="106">
        <f>IF(O42="","",IF(O42&gt;Q42,1,0))</f>
      </c>
      <c r="AF42" s="106">
        <f>IF(O42="","",IF(O42&lt;Q42,1,0))</f>
      </c>
      <c r="AG42" s="106">
        <f>IF(T42="","",IF(T42&gt;V42,1,0))</f>
      </c>
      <c r="AH42" s="106">
        <f>IF(T42="","",IF(T42&lt;V42,1,0))</f>
      </c>
      <c r="AI42" s="106"/>
      <c r="AJ42" s="106"/>
    </row>
    <row r="43" spans="2:36" ht="15" customHeight="1">
      <c r="B43" s="190" t="s">
        <v>213</v>
      </c>
      <c r="C43" s="191" t="s">
        <v>214</v>
      </c>
      <c r="D43" s="23" t="str">
        <f>IF(D44="","",IF(D44&gt;H44,"○","×"))</f>
        <v>○</v>
      </c>
      <c r="E43" s="27">
        <f>IF(Q37="","",Q37)</f>
        <v>21</v>
      </c>
      <c r="F43" s="26" t="s">
        <v>74</v>
      </c>
      <c r="G43" s="27">
        <f>IF(O37="","",O37)</f>
        <v>14</v>
      </c>
      <c r="H43" s="25"/>
      <c r="I43" s="23" t="str">
        <f>IF(I44="","",IF(I44&gt;M44,"○","×"))</f>
        <v>×</v>
      </c>
      <c r="J43" s="20">
        <f>IF(Q40="","",Q40)</f>
        <v>14</v>
      </c>
      <c r="K43" s="18" t="s">
        <v>74</v>
      </c>
      <c r="L43" s="20">
        <f>IF(O40="","",O40)</f>
        <v>21</v>
      </c>
      <c r="M43" s="25"/>
      <c r="N43" s="140"/>
      <c r="O43" s="141"/>
      <c r="P43" s="141"/>
      <c r="Q43" s="141"/>
      <c r="R43" s="142"/>
      <c r="S43" s="23" t="str">
        <f>IF(S44="","",IF(S44&gt;W44,"○","×"))</f>
        <v>×</v>
      </c>
      <c r="T43" s="20">
        <v>8</v>
      </c>
      <c r="U43" s="26" t="s">
        <v>74</v>
      </c>
      <c r="V43" s="20">
        <v>21</v>
      </c>
      <c r="W43" s="25"/>
      <c r="X43" s="118">
        <f>IF(D43="","",COUNTIF(D43:W45,"○"))</f>
        <v>1</v>
      </c>
      <c r="Y43" s="149" t="s">
        <v>21</v>
      </c>
      <c r="Z43" s="92">
        <f>IF(D43="","",COUNTIF(D43:W45,"×"))</f>
        <v>2</v>
      </c>
      <c r="AA43" s="118">
        <f>IF(AD44="","",RANK(AD44,AD37:AD48))</f>
        <v>3</v>
      </c>
      <c r="AB43" s="92"/>
      <c r="AD43" s="106"/>
      <c r="AE43" s="106">
        <f>IF(T43="","",IF(T43&gt;V43,1,0))</f>
        <v>0</v>
      </c>
      <c r="AF43" s="106">
        <f>IF(T43="","",IF(T43&lt;V43,1,0))</f>
        <v>1</v>
      </c>
      <c r="AG43" s="106"/>
      <c r="AH43" s="106"/>
      <c r="AI43" s="106"/>
      <c r="AJ43" s="106"/>
    </row>
    <row r="44" spans="2:36" ht="15" customHeight="1">
      <c r="B44" s="116"/>
      <c r="C44" s="119"/>
      <c r="D44" s="76">
        <f>R38</f>
        <v>2</v>
      </c>
      <c r="E44" s="24">
        <f>IF(Q38="","",Q38)</f>
        <v>16</v>
      </c>
      <c r="F44" s="18" t="s">
        <v>74</v>
      </c>
      <c r="G44" s="24">
        <f>IF(O38="","",O38)</f>
        <v>21</v>
      </c>
      <c r="H44" s="93">
        <f>N38</f>
        <v>1</v>
      </c>
      <c r="I44" s="94">
        <f>R41</f>
        <v>0</v>
      </c>
      <c r="J44" s="20">
        <f>IF(Q41="","",Q41)</f>
        <v>5</v>
      </c>
      <c r="K44" s="18" t="s">
        <v>74</v>
      </c>
      <c r="L44" s="20">
        <f>IF(O41="","",O41)</f>
        <v>21</v>
      </c>
      <c r="M44" s="89">
        <f>N41</f>
        <v>2</v>
      </c>
      <c r="N44" s="143"/>
      <c r="O44" s="144"/>
      <c r="P44" s="144"/>
      <c r="Q44" s="144"/>
      <c r="R44" s="145"/>
      <c r="S44" s="94">
        <f>IF(T43="","",SUM(AE43:AE45))</f>
        <v>0</v>
      </c>
      <c r="T44" s="20">
        <v>16</v>
      </c>
      <c r="U44" s="18" t="s">
        <v>74</v>
      </c>
      <c r="V44" s="20">
        <v>21</v>
      </c>
      <c r="W44" s="89">
        <f>IF(T43="","",SUM(AF43:AF45))</f>
        <v>2</v>
      </c>
      <c r="X44" s="119"/>
      <c r="Y44" s="150"/>
      <c r="Z44" s="93"/>
      <c r="AA44" s="119"/>
      <c r="AB44" s="93"/>
      <c r="AD44" s="107">
        <f>IF(X43="","",X43*1000+(D44+I44+S44)*100+((D44+I44+S44)-(H44+M44+W44))*10+((SUM(E43:E45)+SUM(J43:J45)+SUM(T43:T45))-(SUM(G43:G45)+SUM(L43:L45)+SUM(V43:V45))))</f>
        <v>1133</v>
      </c>
      <c r="AE44" s="106">
        <f>IF(T44="","",IF(T44&gt;V44,1,0))</f>
        <v>0</v>
      </c>
      <c r="AF44" s="106">
        <f>IF(T44="","",IF(T44&lt;V44,1,0))</f>
        <v>1</v>
      </c>
      <c r="AG44" s="106"/>
      <c r="AH44" s="106"/>
      <c r="AI44" s="106"/>
      <c r="AJ44" s="106"/>
    </row>
    <row r="45" spans="2:36" ht="15" customHeight="1">
      <c r="B45" s="117"/>
      <c r="C45" s="120"/>
      <c r="D45" s="77"/>
      <c r="E45" s="28">
        <f>IF(Q39="","",Q39)</f>
        <v>21</v>
      </c>
      <c r="F45" s="18" t="s">
        <v>74</v>
      </c>
      <c r="G45" s="24">
        <f>IF(O39="","",O39)</f>
        <v>19</v>
      </c>
      <c r="H45" s="75"/>
      <c r="I45" s="95"/>
      <c r="J45" s="21">
        <f>IF(Q42="","",Q42)</f>
      </c>
      <c r="K45" s="18" t="s">
        <v>74</v>
      </c>
      <c r="L45" s="21">
        <f>IF(O42="","",O42)</f>
      </c>
      <c r="M45" s="90"/>
      <c r="N45" s="146"/>
      <c r="O45" s="147"/>
      <c r="P45" s="147"/>
      <c r="Q45" s="147"/>
      <c r="R45" s="148"/>
      <c r="S45" s="95"/>
      <c r="T45" s="21"/>
      <c r="U45" s="22" t="s">
        <v>74</v>
      </c>
      <c r="V45" s="21"/>
      <c r="W45" s="90"/>
      <c r="X45" s="120"/>
      <c r="Y45" s="151"/>
      <c r="Z45" s="75"/>
      <c r="AA45" s="120"/>
      <c r="AB45" s="75"/>
      <c r="AD45" s="106"/>
      <c r="AE45" s="106">
        <f>IF(T45="","",IF(T45&gt;V45,1,0))</f>
      </c>
      <c r="AF45" s="106">
        <f>IF(T45="","",IF(T45&lt;V45,1,0))</f>
      </c>
      <c r="AG45" s="106"/>
      <c r="AH45" s="106"/>
      <c r="AI45" s="106"/>
      <c r="AJ45" s="106"/>
    </row>
    <row r="46" spans="2:36" ht="15" customHeight="1">
      <c r="B46" s="115" t="s">
        <v>205</v>
      </c>
      <c r="C46" s="189" t="s">
        <v>75</v>
      </c>
      <c r="D46" s="23" t="str">
        <f>IF(D47="","",IF(D47&gt;H47,"○","×"))</f>
        <v>○</v>
      </c>
      <c r="E46" s="24">
        <f>IF(V37="","",V37)</f>
        <v>21</v>
      </c>
      <c r="F46" s="26" t="s">
        <v>73</v>
      </c>
      <c r="G46" s="27">
        <f>IF(T37="","",T37)</f>
        <v>7</v>
      </c>
      <c r="H46" s="25"/>
      <c r="I46" s="23" t="str">
        <f>IF(I47="","",IF(I47&gt;M47,"○","×"))</f>
        <v>○</v>
      </c>
      <c r="J46" s="20">
        <f>IF(V40="","",V40)</f>
        <v>21</v>
      </c>
      <c r="K46" s="26" t="s">
        <v>73</v>
      </c>
      <c r="L46" s="20">
        <f>IF(T40="","",T40)</f>
        <v>16</v>
      </c>
      <c r="M46" s="25"/>
      <c r="N46" s="23" t="str">
        <f>IF(N47="","",IF(N47&gt;R47,"○","×"))</f>
        <v>○</v>
      </c>
      <c r="O46" s="20">
        <f>IF(V43="","",V43)</f>
        <v>21</v>
      </c>
      <c r="P46" s="18" t="s">
        <v>73</v>
      </c>
      <c r="Q46" s="20">
        <f>IF(T43="","",T43)</f>
        <v>8</v>
      </c>
      <c r="R46" s="25"/>
      <c r="S46" s="140"/>
      <c r="T46" s="141"/>
      <c r="U46" s="141"/>
      <c r="V46" s="141"/>
      <c r="W46" s="142"/>
      <c r="X46" s="118">
        <f>IF(D46="","",COUNTIF(D46:R46,"○"))</f>
        <v>3</v>
      </c>
      <c r="Y46" s="149" t="s">
        <v>21</v>
      </c>
      <c r="Z46" s="92">
        <f>IF(D46="","",COUNTIF(D46:R46,"×"))</f>
        <v>0</v>
      </c>
      <c r="AA46" s="118">
        <f>IF(AD47="","",RANK(AD47,AD37:AD48))</f>
        <v>1</v>
      </c>
      <c r="AB46" s="92"/>
      <c r="AD46" s="106"/>
      <c r="AE46" s="106"/>
      <c r="AF46" s="106"/>
      <c r="AG46" s="106"/>
      <c r="AH46" s="106"/>
      <c r="AI46" s="106"/>
      <c r="AJ46" s="106"/>
    </row>
    <row r="47" spans="2:36" ht="15" customHeight="1">
      <c r="B47" s="116"/>
      <c r="C47" s="119"/>
      <c r="D47" s="76">
        <f>W38</f>
        <v>2</v>
      </c>
      <c r="E47" s="24">
        <f>IF(V38="","",V38)</f>
        <v>21</v>
      </c>
      <c r="F47" s="18" t="s">
        <v>73</v>
      </c>
      <c r="G47" s="24">
        <f>IF(T38="","",T38)</f>
        <v>8</v>
      </c>
      <c r="H47" s="89">
        <f>S38</f>
        <v>0</v>
      </c>
      <c r="I47" s="94">
        <f>W41</f>
        <v>2</v>
      </c>
      <c r="J47" s="20">
        <f>IF(V41="","",V41)</f>
        <v>21</v>
      </c>
      <c r="K47" s="18" t="s">
        <v>73</v>
      </c>
      <c r="L47" s="20">
        <f>IF(T41="","",T41)</f>
        <v>13</v>
      </c>
      <c r="M47" s="89">
        <f>S41</f>
        <v>0</v>
      </c>
      <c r="N47" s="94">
        <f>W44</f>
        <v>2</v>
      </c>
      <c r="O47" s="20">
        <f>IF(V44="","",V44)</f>
        <v>21</v>
      </c>
      <c r="P47" s="18" t="s">
        <v>73</v>
      </c>
      <c r="Q47" s="20">
        <f>IF(T44="","",T44)</f>
        <v>16</v>
      </c>
      <c r="R47" s="89">
        <f>S44</f>
        <v>0</v>
      </c>
      <c r="S47" s="143"/>
      <c r="T47" s="144"/>
      <c r="U47" s="144"/>
      <c r="V47" s="144"/>
      <c r="W47" s="145"/>
      <c r="X47" s="119"/>
      <c r="Y47" s="150"/>
      <c r="Z47" s="93"/>
      <c r="AA47" s="119"/>
      <c r="AB47" s="93"/>
      <c r="AD47" s="107">
        <f>IF(X46="","",X46*1000+(D47+I47+N47)*100+((D47+I47+N47)-(H47+M47+R47))*10+((SUM(E46:E48)+SUM(J46:J48)+SUM(O46:O48))-(SUM(G46:G48)+SUM(L46:L48)+SUM(Q46:Q48))))</f>
        <v>3718</v>
      </c>
      <c r="AE47" s="106"/>
      <c r="AF47" s="106"/>
      <c r="AG47" s="106"/>
      <c r="AH47" s="106"/>
      <c r="AI47" s="106"/>
      <c r="AJ47" s="106"/>
    </row>
    <row r="48" spans="2:36" s="29" customFormat="1" ht="15" customHeight="1">
      <c r="B48" s="117"/>
      <c r="C48" s="120"/>
      <c r="D48" s="77"/>
      <c r="E48" s="28">
        <f>IF(V39="","",V39)</f>
      </c>
      <c r="F48" s="18" t="s">
        <v>73</v>
      </c>
      <c r="G48" s="24">
        <f>IF(T39="","",T39)</f>
      </c>
      <c r="H48" s="90"/>
      <c r="I48" s="95"/>
      <c r="J48" s="20">
        <f>IF(V42="","",V42)</f>
      </c>
      <c r="K48" s="22" t="s">
        <v>73</v>
      </c>
      <c r="L48" s="20">
        <f>IF(T42="","",T42)</f>
      </c>
      <c r="M48" s="90"/>
      <c r="N48" s="95"/>
      <c r="O48" s="21">
        <f>IF(V45="","",V45)</f>
      </c>
      <c r="P48" s="18" t="s">
        <v>73</v>
      </c>
      <c r="Q48" s="20">
        <f>IF(T45="","",T45)</f>
      </c>
      <c r="R48" s="90"/>
      <c r="S48" s="146"/>
      <c r="T48" s="147"/>
      <c r="U48" s="147"/>
      <c r="V48" s="147"/>
      <c r="W48" s="148"/>
      <c r="X48" s="120"/>
      <c r="Y48" s="151"/>
      <c r="Z48" s="75"/>
      <c r="AA48" s="120"/>
      <c r="AB48" s="75"/>
      <c r="AC48" s="7"/>
      <c r="AD48" s="106"/>
      <c r="AE48" s="106"/>
      <c r="AF48" s="106"/>
      <c r="AG48" s="106"/>
      <c r="AH48" s="106"/>
      <c r="AI48" s="106"/>
      <c r="AJ48" s="106"/>
    </row>
    <row r="49" spans="2:29" s="29" customFormat="1" ht="15" customHeight="1">
      <c r="B49" s="53"/>
      <c r="C49" s="53"/>
      <c r="D49" s="31"/>
      <c r="E49" s="46"/>
      <c r="F49" s="46"/>
      <c r="G49" s="46"/>
      <c r="H49" s="31"/>
      <c r="I49" s="31"/>
      <c r="J49" s="46"/>
      <c r="K49" s="46"/>
      <c r="L49" s="46"/>
      <c r="M49" s="31"/>
      <c r="N49" s="31"/>
      <c r="O49" s="31"/>
      <c r="P49" s="46"/>
      <c r="Q49" s="46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</row>
  </sheetData>
  <sheetProtection/>
  <mergeCells count="141">
    <mergeCell ref="AF17:AG19"/>
    <mergeCell ref="B16:C16"/>
    <mergeCell ref="D16:H16"/>
    <mergeCell ref="I16:M16"/>
    <mergeCell ref="N16:R16"/>
    <mergeCell ref="S16:W16"/>
    <mergeCell ref="X16:AB16"/>
    <mergeCell ref="S18:S19"/>
    <mergeCell ref="W18:W19"/>
    <mergeCell ref="AC16:AE16"/>
    <mergeCell ref="AF16:AG16"/>
    <mergeCell ref="B17:B19"/>
    <mergeCell ref="C17:C19"/>
    <mergeCell ref="D17:H19"/>
    <mergeCell ref="AC17:AC19"/>
    <mergeCell ref="AB18:AB19"/>
    <mergeCell ref="AD17:AD19"/>
    <mergeCell ref="X18:X19"/>
    <mergeCell ref="AE17:AE19"/>
    <mergeCell ref="I18:I19"/>
    <mergeCell ref="B20:B22"/>
    <mergeCell ref="C20:C22"/>
    <mergeCell ref="I20:M22"/>
    <mergeCell ref="AC20:AC22"/>
    <mergeCell ref="AB21:AB22"/>
    <mergeCell ref="M18:M19"/>
    <mergeCell ref="N18:N19"/>
    <mergeCell ref="R18:R19"/>
    <mergeCell ref="AD20:AD22"/>
    <mergeCell ref="AE20:AE22"/>
    <mergeCell ref="AF20:AG22"/>
    <mergeCell ref="D21:D22"/>
    <mergeCell ref="H21:H22"/>
    <mergeCell ref="N21:N22"/>
    <mergeCell ref="R21:R22"/>
    <mergeCell ref="S21:S22"/>
    <mergeCell ref="W21:W22"/>
    <mergeCell ref="X21:X22"/>
    <mergeCell ref="B23:B25"/>
    <mergeCell ref="C23:C25"/>
    <mergeCell ref="N23:R25"/>
    <mergeCell ref="AC23:AC25"/>
    <mergeCell ref="AB24:AB25"/>
    <mergeCell ref="AD23:AD25"/>
    <mergeCell ref="AE23:AE25"/>
    <mergeCell ref="AF23:AG25"/>
    <mergeCell ref="D24:D25"/>
    <mergeCell ref="H24:H25"/>
    <mergeCell ref="I24:I25"/>
    <mergeCell ref="M24:M25"/>
    <mergeCell ref="S24:S25"/>
    <mergeCell ref="W24:W25"/>
    <mergeCell ref="X24:X25"/>
    <mergeCell ref="B26:B28"/>
    <mergeCell ref="C26:C28"/>
    <mergeCell ref="S26:W28"/>
    <mergeCell ref="AC26:AC28"/>
    <mergeCell ref="AB27:AB28"/>
    <mergeCell ref="AD26:AD28"/>
    <mergeCell ref="AE26:AE28"/>
    <mergeCell ref="AF26:AG28"/>
    <mergeCell ref="D27:D28"/>
    <mergeCell ref="H27:H28"/>
    <mergeCell ref="I27:I28"/>
    <mergeCell ref="M27:M28"/>
    <mergeCell ref="N27:N28"/>
    <mergeCell ref="R27:R28"/>
    <mergeCell ref="X27:X28"/>
    <mergeCell ref="B29:B31"/>
    <mergeCell ref="C29:C31"/>
    <mergeCell ref="X29:AB31"/>
    <mergeCell ref="AC29:AC31"/>
    <mergeCell ref="W30:W31"/>
    <mergeCell ref="AD29:AD31"/>
    <mergeCell ref="AE29:AE31"/>
    <mergeCell ref="AF29:AG31"/>
    <mergeCell ref="D30:D31"/>
    <mergeCell ref="H30:H31"/>
    <mergeCell ref="I30:I31"/>
    <mergeCell ref="M30:M31"/>
    <mergeCell ref="N30:N31"/>
    <mergeCell ref="R30:R31"/>
    <mergeCell ref="S30:S31"/>
    <mergeCell ref="D36:H36"/>
    <mergeCell ref="I36:M36"/>
    <mergeCell ref="N36:R36"/>
    <mergeCell ref="S36:W36"/>
    <mergeCell ref="X36:Z36"/>
    <mergeCell ref="AA36:AB36"/>
    <mergeCell ref="B37:B39"/>
    <mergeCell ref="C37:C39"/>
    <mergeCell ref="D37:H39"/>
    <mergeCell ref="X37:X39"/>
    <mergeCell ref="Y37:Y39"/>
    <mergeCell ref="Z37:Z39"/>
    <mergeCell ref="AA37:AB39"/>
    <mergeCell ref="I38:I39"/>
    <mergeCell ref="M38:M39"/>
    <mergeCell ref="N38:N39"/>
    <mergeCell ref="R38:R39"/>
    <mergeCell ref="S38:S39"/>
    <mergeCell ref="W38:W39"/>
    <mergeCell ref="B40:B42"/>
    <mergeCell ref="C40:C42"/>
    <mergeCell ref="I40:M42"/>
    <mergeCell ref="D41:D42"/>
    <mergeCell ref="H41:H42"/>
    <mergeCell ref="N41:N42"/>
    <mergeCell ref="R41:R42"/>
    <mergeCell ref="S41:S42"/>
    <mergeCell ref="W41:W42"/>
    <mergeCell ref="X40:X42"/>
    <mergeCell ref="Y40:Y42"/>
    <mergeCell ref="Z40:Z42"/>
    <mergeCell ref="AA40:AB42"/>
    <mergeCell ref="B43:B45"/>
    <mergeCell ref="C43:C45"/>
    <mergeCell ref="N43:R45"/>
    <mergeCell ref="X43:X45"/>
    <mergeCell ref="Y43:Y45"/>
    <mergeCell ref="Z43:Z45"/>
    <mergeCell ref="AA43:AB45"/>
    <mergeCell ref="D44:D45"/>
    <mergeCell ref="H44:H45"/>
    <mergeCell ref="I44:I45"/>
    <mergeCell ref="M44:M45"/>
    <mergeCell ref="S44:S45"/>
    <mergeCell ref="W44:W45"/>
    <mergeCell ref="B46:B48"/>
    <mergeCell ref="C46:C48"/>
    <mergeCell ref="S46:W48"/>
    <mergeCell ref="X46:X48"/>
    <mergeCell ref="Y46:Y48"/>
    <mergeCell ref="Z46:Z48"/>
    <mergeCell ref="AA46:AB48"/>
    <mergeCell ref="D47:D48"/>
    <mergeCell ref="H47:H48"/>
    <mergeCell ref="I47:I48"/>
    <mergeCell ref="M47:M48"/>
    <mergeCell ref="N47:N48"/>
    <mergeCell ref="R47:R48"/>
  </mergeCells>
  <conditionalFormatting sqref="AF17:AG31 AA37:AB48">
    <cfRule type="cellIs" priority="1" dxfId="7" operator="equal" stopIfTrue="1">
      <formula>1</formula>
    </cfRule>
    <cfRule type="cellIs" priority="2" dxfId="6" operator="equal" stopIfTrue="1">
      <formula>2</formula>
    </cfRule>
  </conditionalFormatting>
  <conditionalFormatting sqref="B20:B31">
    <cfRule type="expression" priority="3" dxfId="1" stopIfTrue="1">
      <formula>AF20=1</formula>
    </cfRule>
    <cfRule type="expression" priority="4" dxfId="0" stopIfTrue="1">
      <formula>AF20=2</formula>
    </cfRule>
  </conditionalFormatting>
  <conditionalFormatting sqref="B40:B45">
    <cfRule type="expression" priority="5" dxfId="1" stopIfTrue="1">
      <formula>AA40=1</formula>
    </cfRule>
    <cfRule type="expression" priority="6" dxfId="0" stopIfTrue="1">
      <formula>AA40=2</formula>
    </cfRule>
  </conditionalFormatting>
  <conditionalFormatting sqref="B17:B19">
    <cfRule type="expression" priority="7" dxfId="1" stopIfTrue="1">
      <formula>AF17=1</formula>
    </cfRule>
    <cfRule type="expression" priority="8" dxfId="0" stopIfTrue="1">
      <formula>AF17=2</formula>
    </cfRule>
  </conditionalFormatting>
  <conditionalFormatting sqref="C17:C31">
    <cfRule type="expression" priority="9" dxfId="1" stopIfTrue="1">
      <formula>AF17=1</formula>
    </cfRule>
    <cfRule type="expression" priority="10" dxfId="0" stopIfTrue="1">
      <formula>AF17=2</formula>
    </cfRule>
  </conditionalFormatting>
  <conditionalFormatting sqref="B37:B39 B46:B48">
    <cfRule type="expression" priority="11" dxfId="1" stopIfTrue="1">
      <formula>AA37=1</formula>
    </cfRule>
    <cfRule type="expression" priority="12" dxfId="0" stopIfTrue="1">
      <formula>AA37=2</formula>
    </cfRule>
  </conditionalFormatting>
  <conditionalFormatting sqref="C37:C48">
    <cfRule type="expression" priority="13" dxfId="1" stopIfTrue="1">
      <formula>AA37=1</formula>
    </cfRule>
    <cfRule type="expression" priority="14" dxfId="0" stopIfTrue="1">
      <formula>AA37=2</formula>
    </cfRule>
  </conditionalFormatting>
  <printOptions/>
  <pageMargins left="0.75" right="0.75" top="1" bottom="1" header="0.512" footer="0.512"/>
  <pageSetup orientation="portrait" paperSize="9" scale="74" r:id="rId1"/>
  <colBreaks count="1" manualBreakCount="1">
    <brk id="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B2:AG145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9" defaultRowHeight="15"/>
  <cols>
    <col min="1" max="1" width="2.69921875" style="7" customWidth="1"/>
    <col min="2" max="2" width="7.59765625" style="7" customWidth="1"/>
    <col min="3" max="3" width="10.59765625" style="7" customWidth="1"/>
    <col min="4" max="33" width="2.59765625" style="7" customWidth="1"/>
    <col min="34" max="16384" width="9" style="7" customWidth="1"/>
  </cols>
  <sheetData>
    <row r="2" s="58" customFormat="1" ht="24">
      <c r="B2" s="60" t="s">
        <v>150</v>
      </c>
    </row>
    <row r="4" spans="2:28" ht="14.25" thickBot="1">
      <c r="B4" s="109" t="s">
        <v>207</v>
      </c>
      <c r="C4" s="188" t="s">
        <v>76</v>
      </c>
      <c r="D4" s="63"/>
      <c r="E4" s="63"/>
      <c r="F4" s="63"/>
      <c r="G4" s="63"/>
      <c r="H4" s="63"/>
      <c r="I4" s="63"/>
      <c r="P4" s="63"/>
      <c r="Q4" s="63"/>
      <c r="R4" s="63"/>
      <c r="S4" s="63"/>
      <c r="T4" s="110" t="s">
        <v>77</v>
      </c>
      <c r="U4" s="110"/>
      <c r="V4" s="110"/>
      <c r="W4" s="110"/>
      <c r="X4" s="110"/>
      <c r="Y4" s="98" t="s">
        <v>78</v>
      </c>
      <c r="Z4" s="98"/>
      <c r="AA4" s="98"/>
      <c r="AB4" s="12"/>
    </row>
    <row r="5" spans="2:28" ht="14.25" thickTop="1">
      <c r="B5" s="109"/>
      <c r="C5" s="112"/>
      <c r="I5" s="34"/>
      <c r="J5" s="64"/>
      <c r="O5" s="69"/>
      <c r="P5" s="192" t="s">
        <v>290</v>
      </c>
      <c r="Q5" s="193"/>
      <c r="R5" s="61"/>
      <c r="T5" s="110"/>
      <c r="U5" s="110"/>
      <c r="V5" s="110"/>
      <c r="W5" s="110"/>
      <c r="X5" s="110"/>
      <c r="Y5" s="98"/>
      <c r="Z5" s="98"/>
      <c r="AA5" s="98"/>
      <c r="AB5" s="12"/>
    </row>
    <row r="6" spans="9:18" ht="14.25" thickBot="1">
      <c r="I6" s="34"/>
      <c r="J6" s="64"/>
      <c r="N6" s="63"/>
      <c r="O6" s="71"/>
      <c r="P6" s="193"/>
      <c r="Q6" s="193"/>
      <c r="R6" s="15"/>
    </row>
    <row r="7" spans="8:18" ht="14.25" thickTop="1">
      <c r="H7" s="171" t="s">
        <v>303</v>
      </c>
      <c r="I7" s="172"/>
      <c r="J7" s="64"/>
      <c r="K7" s="34"/>
      <c r="L7" s="34"/>
      <c r="M7" s="25"/>
      <c r="N7" s="200" t="s">
        <v>300</v>
      </c>
      <c r="O7" s="193"/>
      <c r="P7" s="194"/>
      <c r="Q7" s="193"/>
      <c r="R7" s="15"/>
    </row>
    <row r="8" spans="2:28" ht="14.25" thickBot="1">
      <c r="B8" s="109" t="s">
        <v>205</v>
      </c>
      <c r="C8" s="112" t="s">
        <v>79</v>
      </c>
      <c r="D8" s="10"/>
      <c r="E8" s="10"/>
      <c r="F8" s="10"/>
      <c r="G8" s="10"/>
      <c r="H8" s="172"/>
      <c r="I8" s="172"/>
      <c r="J8" s="68"/>
      <c r="K8" s="63"/>
      <c r="L8" s="65"/>
      <c r="M8" s="51"/>
      <c r="N8" s="194"/>
      <c r="O8" s="91"/>
      <c r="P8" s="195"/>
      <c r="Q8" s="196"/>
      <c r="R8" s="55"/>
      <c r="S8" s="10"/>
      <c r="T8" s="97" t="s">
        <v>235</v>
      </c>
      <c r="U8" s="110"/>
      <c r="V8" s="110"/>
      <c r="W8" s="110"/>
      <c r="X8" s="110"/>
      <c r="Y8" s="98" t="s">
        <v>37</v>
      </c>
      <c r="Z8" s="98"/>
      <c r="AA8" s="98"/>
      <c r="AB8" s="12"/>
    </row>
    <row r="9" spans="2:28" ht="13.5" customHeight="1" thickTop="1">
      <c r="B9" s="109"/>
      <c r="C9" s="112"/>
      <c r="F9" s="197" t="s">
        <v>288</v>
      </c>
      <c r="G9" s="198"/>
      <c r="H9" s="172"/>
      <c r="I9" s="174"/>
      <c r="K9" s="101" t="s">
        <v>325</v>
      </c>
      <c r="L9" s="100"/>
      <c r="M9" s="86"/>
      <c r="N9" s="193"/>
      <c r="O9" s="91"/>
      <c r="T9" s="110"/>
      <c r="U9" s="110"/>
      <c r="V9" s="110"/>
      <c r="W9" s="110"/>
      <c r="X9" s="110"/>
      <c r="Y9" s="98"/>
      <c r="Z9" s="98"/>
      <c r="AA9" s="98"/>
      <c r="AB9" s="12"/>
    </row>
    <row r="10" spans="5:15" ht="14.25" thickBot="1">
      <c r="E10" s="50"/>
      <c r="F10" s="171"/>
      <c r="G10" s="185"/>
      <c r="H10" s="201"/>
      <c r="I10" s="176"/>
      <c r="J10" s="9"/>
      <c r="K10" s="101"/>
      <c r="L10" s="101"/>
      <c r="M10" s="87"/>
      <c r="N10" s="193"/>
      <c r="O10" s="91"/>
    </row>
    <row r="11" spans="5:13" ht="14.25" thickTop="1">
      <c r="E11" s="50"/>
      <c r="F11" s="171"/>
      <c r="G11" s="171"/>
      <c r="H11" s="64"/>
      <c r="J11" s="9"/>
      <c r="K11" s="101"/>
      <c r="L11" s="101"/>
      <c r="M11" s="87"/>
    </row>
    <row r="12" spans="2:28" ht="14.25" thickBot="1">
      <c r="B12" s="109" t="s">
        <v>206</v>
      </c>
      <c r="C12" s="188" t="s">
        <v>234</v>
      </c>
      <c r="D12" s="63"/>
      <c r="E12" s="72"/>
      <c r="F12" s="199"/>
      <c r="G12" s="199"/>
      <c r="H12" s="64"/>
      <c r="M12" s="69"/>
      <c r="N12" s="63"/>
      <c r="O12" s="63"/>
      <c r="P12" s="63"/>
      <c r="Q12" s="63"/>
      <c r="R12" s="63"/>
      <c r="S12" s="63"/>
      <c r="T12" s="110" t="s">
        <v>80</v>
      </c>
      <c r="U12" s="110"/>
      <c r="V12" s="110"/>
      <c r="W12" s="110"/>
      <c r="X12" s="110"/>
      <c r="Y12" s="98" t="s">
        <v>81</v>
      </c>
      <c r="Z12" s="98"/>
      <c r="AA12" s="98"/>
      <c r="AB12" s="12"/>
    </row>
    <row r="13" spans="2:28" ht="14.25" thickTop="1">
      <c r="B13" s="109"/>
      <c r="C13" s="112"/>
      <c r="T13" s="110"/>
      <c r="U13" s="110"/>
      <c r="V13" s="110"/>
      <c r="W13" s="110"/>
      <c r="X13" s="110"/>
      <c r="Y13" s="98"/>
      <c r="Z13" s="98"/>
      <c r="AA13" s="98"/>
      <c r="AB13" s="12"/>
    </row>
    <row r="16" s="58" customFormat="1" ht="24">
      <c r="B16" s="60" t="s">
        <v>151</v>
      </c>
    </row>
    <row r="18" spans="2:9" ht="14.25" thickBot="1">
      <c r="B18" s="109" t="s">
        <v>210</v>
      </c>
      <c r="C18" s="188" t="s">
        <v>236</v>
      </c>
      <c r="D18" s="63"/>
      <c r="E18" s="63"/>
      <c r="F18" s="63"/>
      <c r="G18" s="63"/>
      <c r="H18" s="63"/>
      <c r="I18" s="63"/>
    </row>
    <row r="19" spans="2:10" ht="14.25" thickTop="1">
      <c r="B19" s="109"/>
      <c r="C19" s="112"/>
      <c r="I19" s="34"/>
      <c r="J19" s="64"/>
    </row>
    <row r="20" spans="8:29" ht="13.5">
      <c r="H20" s="203" t="s">
        <v>289</v>
      </c>
      <c r="I20" s="172"/>
      <c r="J20" s="64"/>
      <c r="R20" s="10"/>
      <c r="S20" s="10"/>
      <c r="T20" s="10"/>
      <c r="U20" s="10"/>
      <c r="V20" s="97" t="s">
        <v>239</v>
      </c>
      <c r="W20" s="110"/>
      <c r="X20" s="110"/>
      <c r="Y20" s="110"/>
      <c r="Z20" s="110"/>
      <c r="AA20" s="98" t="s">
        <v>81</v>
      </c>
      <c r="AB20" s="98"/>
      <c r="AC20" s="98"/>
    </row>
    <row r="21" spans="8:29" ht="14.25" thickBot="1">
      <c r="H21" s="111"/>
      <c r="I21" s="172"/>
      <c r="J21" s="68"/>
      <c r="K21" s="63"/>
      <c r="Q21" s="25"/>
      <c r="R21" s="209" t="s">
        <v>287</v>
      </c>
      <c r="S21" s="210"/>
      <c r="V21" s="110"/>
      <c r="W21" s="110"/>
      <c r="X21" s="110"/>
      <c r="Y21" s="110"/>
      <c r="Z21" s="110"/>
      <c r="AA21" s="98"/>
      <c r="AB21" s="98"/>
      <c r="AC21" s="98"/>
    </row>
    <row r="22" spans="2:19" ht="15" thickBot="1" thickTop="1">
      <c r="B22" s="109" t="s">
        <v>209</v>
      </c>
      <c r="C22" s="188" t="s">
        <v>237</v>
      </c>
      <c r="D22" s="63"/>
      <c r="E22" s="63"/>
      <c r="F22" s="63"/>
      <c r="G22" s="63"/>
      <c r="H22" s="111"/>
      <c r="I22" s="174"/>
      <c r="K22" s="34"/>
      <c r="L22" s="64"/>
      <c r="P22" s="63"/>
      <c r="Q22" s="66"/>
      <c r="R22" s="194"/>
      <c r="S22" s="193"/>
    </row>
    <row r="23" spans="2:19" ht="14.25" thickTop="1">
      <c r="B23" s="109"/>
      <c r="C23" s="112"/>
      <c r="F23" s="204" t="s">
        <v>269</v>
      </c>
      <c r="G23" s="205"/>
      <c r="H23" s="111"/>
      <c r="I23" s="174"/>
      <c r="K23" s="34"/>
      <c r="L23" s="64"/>
      <c r="O23" s="25"/>
      <c r="Q23" s="69"/>
      <c r="R23" s="193"/>
      <c r="S23" s="193"/>
    </row>
    <row r="24" spans="6:29" ht="14.25" thickBot="1">
      <c r="F24" s="172"/>
      <c r="G24" s="206"/>
      <c r="H24" s="68"/>
      <c r="I24" s="66"/>
      <c r="K24" s="34"/>
      <c r="L24" s="64"/>
      <c r="O24" s="25"/>
      <c r="Q24" s="69"/>
      <c r="R24" s="211"/>
      <c r="S24" s="211"/>
      <c r="T24" s="63"/>
      <c r="U24" s="63"/>
      <c r="V24" s="110" t="s">
        <v>82</v>
      </c>
      <c r="W24" s="110"/>
      <c r="X24" s="110"/>
      <c r="Y24" s="110"/>
      <c r="Z24" s="110"/>
      <c r="AA24" s="98" t="s">
        <v>48</v>
      </c>
      <c r="AB24" s="98"/>
      <c r="AC24" s="98"/>
    </row>
    <row r="25" spans="6:29" ht="14.25" thickTop="1">
      <c r="F25" s="172"/>
      <c r="G25" s="172"/>
      <c r="H25" s="54"/>
      <c r="J25" s="203" t="s">
        <v>302</v>
      </c>
      <c r="K25" s="172"/>
      <c r="L25" s="64"/>
      <c r="O25" s="25"/>
      <c r="P25" s="200" t="s">
        <v>310</v>
      </c>
      <c r="Q25" s="91"/>
      <c r="V25" s="110"/>
      <c r="W25" s="110"/>
      <c r="X25" s="110"/>
      <c r="Y25" s="110"/>
      <c r="Z25" s="110"/>
      <c r="AA25" s="98"/>
      <c r="AB25" s="98"/>
      <c r="AC25" s="98"/>
    </row>
    <row r="26" spans="2:17" ht="14.25" thickBot="1">
      <c r="B26" s="109" t="s">
        <v>207</v>
      </c>
      <c r="C26" s="188" t="s">
        <v>238</v>
      </c>
      <c r="D26" s="10"/>
      <c r="E26" s="10"/>
      <c r="F26" s="207"/>
      <c r="G26" s="207"/>
      <c r="H26" s="54"/>
      <c r="J26" s="111"/>
      <c r="K26" s="172"/>
      <c r="L26" s="68"/>
      <c r="M26" s="71"/>
      <c r="N26" s="10"/>
      <c r="O26" s="51"/>
      <c r="P26" s="194"/>
      <c r="Q26" s="91"/>
    </row>
    <row r="27" spans="2:17" ht="14.25" thickTop="1">
      <c r="B27" s="109"/>
      <c r="C27" s="112"/>
      <c r="J27" s="111"/>
      <c r="K27" s="174"/>
      <c r="M27" s="101" t="s">
        <v>321</v>
      </c>
      <c r="N27" s="202"/>
      <c r="O27" s="82"/>
      <c r="P27" s="193"/>
      <c r="Q27" s="91"/>
    </row>
    <row r="28" spans="10:29" ht="13.5">
      <c r="J28" s="111"/>
      <c r="K28" s="174"/>
      <c r="M28" s="109"/>
      <c r="N28" s="109"/>
      <c r="O28" s="69"/>
      <c r="P28" s="193"/>
      <c r="Q28" s="91"/>
      <c r="R28" s="10"/>
      <c r="S28" s="10"/>
      <c r="T28" s="10"/>
      <c r="U28" s="10"/>
      <c r="V28" s="110" t="s">
        <v>83</v>
      </c>
      <c r="W28" s="110"/>
      <c r="X28" s="110"/>
      <c r="Y28" s="110"/>
      <c r="Z28" s="110"/>
      <c r="AA28" s="98" t="s">
        <v>48</v>
      </c>
      <c r="AB28" s="98"/>
      <c r="AC28" s="98"/>
    </row>
    <row r="29" spans="11:29" ht="13.5">
      <c r="K29" s="25"/>
      <c r="M29" s="109"/>
      <c r="N29" s="109"/>
      <c r="O29" s="69"/>
      <c r="Q29" s="25"/>
      <c r="R29" s="209" t="s">
        <v>286</v>
      </c>
      <c r="S29" s="210"/>
      <c r="V29" s="110"/>
      <c r="W29" s="110"/>
      <c r="X29" s="110"/>
      <c r="Y29" s="110"/>
      <c r="Z29" s="110"/>
      <c r="AA29" s="98"/>
      <c r="AB29" s="98"/>
      <c r="AC29" s="98"/>
    </row>
    <row r="30" spans="2:19" ht="14.25" thickBot="1">
      <c r="B30" s="109" t="s">
        <v>207</v>
      </c>
      <c r="C30" s="112" t="s">
        <v>84</v>
      </c>
      <c r="D30" s="10"/>
      <c r="E30" s="10"/>
      <c r="F30" s="10"/>
      <c r="G30" s="10"/>
      <c r="K30" s="25"/>
      <c r="O30" s="69"/>
      <c r="P30" s="63"/>
      <c r="Q30" s="66"/>
      <c r="R30" s="194"/>
      <c r="S30" s="193"/>
    </row>
    <row r="31" spans="2:19" ht="14.25" thickTop="1">
      <c r="B31" s="109"/>
      <c r="C31" s="112"/>
      <c r="F31" s="197" t="s">
        <v>291</v>
      </c>
      <c r="G31" s="208"/>
      <c r="K31" s="25"/>
      <c r="O31" s="34"/>
      <c r="P31" s="34"/>
      <c r="Q31" s="81"/>
      <c r="R31" s="193"/>
      <c r="S31" s="193"/>
    </row>
    <row r="32" spans="6:29" ht="14.25" thickBot="1">
      <c r="F32" s="172"/>
      <c r="G32" s="174"/>
      <c r="H32" s="74"/>
      <c r="I32" s="63"/>
      <c r="J32" s="63"/>
      <c r="K32" s="66"/>
      <c r="O32" s="34"/>
      <c r="P32" s="34"/>
      <c r="Q32" s="69"/>
      <c r="R32" s="211"/>
      <c r="S32" s="211"/>
      <c r="T32" s="63"/>
      <c r="U32" s="63"/>
      <c r="V32" s="110" t="s">
        <v>85</v>
      </c>
      <c r="W32" s="110"/>
      <c r="X32" s="110"/>
      <c r="Y32" s="110"/>
      <c r="Z32" s="110"/>
      <c r="AA32" s="98" t="s">
        <v>33</v>
      </c>
      <c r="AB32" s="98"/>
      <c r="AC32" s="98"/>
    </row>
    <row r="33" spans="6:29" ht="14.25" thickTop="1">
      <c r="F33" s="172"/>
      <c r="G33" s="172"/>
      <c r="H33" s="64"/>
      <c r="Q33" s="34"/>
      <c r="R33" s="34"/>
      <c r="S33" s="34"/>
      <c r="V33" s="110"/>
      <c r="W33" s="110"/>
      <c r="X33" s="110"/>
      <c r="Y33" s="110"/>
      <c r="Z33" s="110"/>
      <c r="AA33" s="98"/>
      <c r="AB33" s="98"/>
      <c r="AC33" s="98"/>
    </row>
    <row r="34" spans="2:8" ht="14.25" thickBot="1">
      <c r="B34" s="109" t="s">
        <v>209</v>
      </c>
      <c r="C34" s="112" t="s">
        <v>86</v>
      </c>
      <c r="D34" s="63"/>
      <c r="E34" s="63"/>
      <c r="F34" s="201"/>
      <c r="G34" s="201"/>
      <c r="H34" s="64"/>
    </row>
    <row r="35" spans="2:3" ht="14.25" thickTop="1">
      <c r="B35" s="109"/>
      <c r="C35" s="112"/>
    </row>
    <row r="38" s="58" customFormat="1" ht="24">
      <c r="B38" s="60" t="s">
        <v>152</v>
      </c>
    </row>
    <row r="40" spans="2:33" ht="14.25" thickBot="1">
      <c r="B40" s="109" t="s">
        <v>206</v>
      </c>
      <c r="C40" s="112" t="s">
        <v>87</v>
      </c>
      <c r="D40" s="63"/>
      <c r="E40" s="63"/>
      <c r="F40" s="63"/>
      <c r="G40" s="63"/>
      <c r="H40" s="63"/>
      <c r="I40" s="34"/>
      <c r="U40" s="63"/>
      <c r="V40" s="63"/>
      <c r="W40" s="63"/>
      <c r="X40" s="63"/>
      <c r="Y40" s="63"/>
      <c r="Z40" s="110" t="s">
        <v>88</v>
      </c>
      <c r="AA40" s="110"/>
      <c r="AB40" s="110"/>
      <c r="AC40" s="110"/>
      <c r="AD40" s="110"/>
      <c r="AE40" s="91" t="s">
        <v>25</v>
      </c>
      <c r="AF40" s="91"/>
      <c r="AG40" s="91"/>
    </row>
    <row r="41" spans="2:33" ht="14.25" thickTop="1">
      <c r="B41" s="109"/>
      <c r="C41" s="112"/>
      <c r="G41" s="34"/>
      <c r="H41" s="34"/>
      <c r="I41" s="64"/>
      <c r="T41" s="69"/>
      <c r="Z41" s="110"/>
      <c r="AA41" s="110"/>
      <c r="AB41" s="110"/>
      <c r="AC41" s="110"/>
      <c r="AD41" s="110"/>
      <c r="AE41" s="91"/>
      <c r="AF41" s="91"/>
      <c r="AG41" s="91"/>
    </row>
    <row r="42" spans="7:22" ht="13.5">
      <c r="G42" s="171" t="s">
        <v>285</v>
      </c>
      <c r="H42" s="172"/>
      <c r="I42" s="64"/>
      <c r="T42" s="69"/>
      <c r="U42" s="192" t="s">
        <v>281</v>
      </c>
      <c r="V42" s="91"/>
    </row>
    <row r="43" spans="7:22" ht="14.25" thickBot="1">
      <c r="G43" s="172"/>
      <c r="H43" s="172"/>
      <c r="I43" s="68"/>
      <c r="J43" s="63"/>
      <c r="K43" s="34"/>
      <c r="S43" s="63"/>
      <c r="T43" s="71"/>
      <c r="U43" s="193"/>
      <c r="V43" s="91"/>
    </row>
    <row r="44" spans="2:33" ht="15" thickBot="1" thickTop="1">
      <c r="B44" s="109" t="s">
        <v>207</v>
      </c>
      <c r="C44" s="112" t="s">
        <v>89</v>
      </c>
      <c r="D44" s="63"/>
      <c r="E44" s="63"/>
      <c r="F44" s="63"/>
      <c r="G44" s="172"/>
      <c r="H44" s="174"/>
      <c r="I44" s="34"/>
      <c r="J44" s="34"/>
      <c r="K44" s="64"/>
      <c r="R44" s="25"/>
      <c r="T44" s="25"/>
      <c r="U44" s="194"/>
      <c r="V44" s="91"/>
      <c r="W44" s="63"/>
      <c r="X44" s="63"/>
      <c r="Y44" s="63"/>
      <c r="Z44" s="97" t="s">
        <v>240</v>
      </c>
      <c r="AA44" s="110"/>
      <c r="AB44" s="110"/>
      <c r="AC44" s="110"/>
      <c r="AD44" s="110"/>
      <c r="AE44" s="91" t="s">
        <v>78</v>
      </c>
      <c r="AF44" s="91"/>
      <c r="AG44" s="91"/>
    </row>
    <row r="45" spans="2:33" ht="14.25" thickTop="1">
      <c r="B45" s="109"/>
      <c r="C45" s="112"/>
      <c r="E45" s="204" t="s">
        <v>272</v>
      </c>
      <c r="F45" s="205"/>
      <c r="G45" s="172"/>
      <c r="H45" s="174"/>
      <c r="I45" s="34"/>
      <c r="J45" s="34"/>
      <c r="K45" s="64"/>
      <c r="R45" s="25"/>
      <c r="T45" s="25"/>
      <c r="U45" s="194"/>
      <c r="V45" s="91"/>
      <c r="W45" s="212" t="s">
        <v>267</v>
      </c>
      <c r="X45" s="213"/>
      <c r="Z45" s="110"/>
      <c r="AA45" s="110"/>
      <c r="AB45" s="110"/>
      <c r="AC45" s="110"/>
      <c r="AD45" s="110"/>
      <c r="AE45" s="91"/>
      <c r="AF45" s="91"/>
      <c r="AG45" s="91"/>
    </row>
    <row r="46" spans="5:24" ht="14.25" thickBot="1">
      <c r="E46" s="172"/>
      <c r="F46" s="206"/>
      <c r="G46" s="68"/>
      <c r="H46" s="66"/>
      <c r="I46" s="34"/>
      <c r="J46" s="34"/>
      <c r="K46" s="64"/>
      <c r="R46" s="25"/>
      <c r="T46" s="25"/>
      <c r="U46" s="74"/>
      <c r="V46" s="71"/>
      <c r="W46" s="214"/>
      <c r="X46" s="193"/>
    </row>
    <row r="47" spans="5:24" ht="14.25" thickTop="1">
      <c r="E47" s="172"/>
      <c r="F47" s="172"/>
      <c r="G47" s="84"/>
      <c r="H47" s="34"/>
      <c r="I47" s="34"/>
      <c r="J47" s="34"/>
      <c r="K47" s="64"/>
      <c r="R47" s="25"/>
      <c r="V47" s="83"/>
      <c r="W47" s="193"/>
      <c r="X47" s="193"/>
    </row>
    <row r="48" spans="2:33" ht="13.5">
      <c r="B48" s="109" t="s">
        <v>211</v>
      </c>
      <c r="C48" s="112" t="s">
        <v>90</v>
      </c>
      <c r="D48" s="10"/>
      <c r="E48" s="207"/>
      <c r="F48" s="207"/>
      <c r="G48" s="54"/>
      <c r="H48" s="34"/>
      <c r="I48" s="171" t="s">
        <v>311</v>
      </c>
      <c r="J48" s="172"/>
      <c r="K48" s="64"/>
      <c r="R48" s="25"/>
      <c r="S48" s="200" t="s">
        <v>314</v>
      </c>
      <c r="T48" s="91"/>
      <c r="V48" s="25"/>
      <c r="W48" s="196"/>
      <c r="X48" s="196"/>
      <c r="Y48" s="10"/>
      <c r="Z48" s="110" t="s">
        <v>91</v>
      </c>
      <c r="AA48" s="110"/>
      <c r="AB48" s="110"/>
      <c r="AC48" s="110"/>
      <c r="AD48" s="110"/>
      <c r="AE48" s="91" t="s">
        <v>37</v>
      </c>
      <c r="AF48" s="91"/>
      <c r="AG48" s="91"/>
    </row>
    <row r="49" spans="2:33" ht="14.25" thickBot="1">
      <c r="B49" s="109"/>
      <c r="C49" s="112"/>
      <c r="G49" s="34"/>
      <c r="H49" s="34"/>
      <c r="I49" s="172"/>
      <c r="J49" s="172"/>
      <c r="K49" s="68"/>
      <c r="L49" s="63"/>
      <c r="Q49" s="63"/>
      <c r="R49" s="66"/>
      <c r="S49" s="194"/>
      <c r="T49" s="91"/>
      <c r="Z49" s="110"/>
      <c r="AA49" s="110"/>
      <c r="AB49" s="110"/>
      <c r="AC49" s="110"/>
      <c r="AD49" s="110"/>
      <c r="AE49" s="91"/>
      <c r="AF49" s="91"/>
      <c r="AG49" s="91"/>
    </row>
    <row r="50" spans="7:20" ht="14.25" thickTop="1">
      <c r="G50" s="34"/>
      <c r="H50" s="34"/>
      <c r="I50" s="172"/>
      <c r="J50" s="174"/>
      <c r="L50" s="25"/>
      <c r="P50" s="69"/>
      <c r="R50" s="69"/>
      <c r="S50" s="193"/>
      <c r="T50" s="91"/>
    </row>
    <row r="51" spans="7:20" ht="13.5">
      <c r="G51" s="34"/>
      <c r="H51" s="34"/>
      <c r="I51" s="172"/>
      <c r="J51" s="174"/>
      <c r="L51" s="25"/>
      <c r="P51" s="69"/>
      <c r="R51" s="69"/>
      <c r="S51" s="193"/>
      <c r="T51" s="91"/>
    </row>
    <row r="52" spans="2:33" ht="14.25" thickBot="1">
      <c r="B52" s="109" t="s">
        <v>22</v>
      </c>
      <c r="C52" s="188" t="s">
        <v>233</v>
      </c>
      <c r="D52" s="63"/>
      <c r="E52" s="63"/>
      <c r="F52" s="63"/>
      <c r="G52" s="63"/>
      <c r="H52" s="63"/>
      <c r="I52" s="34"/>
      <c r="J52" s="25"/>
      <c r="L52" s="25"/>
      <c r="P52" s="69"/>
      <c r="R52" s="69"/>
      <c r="U52" s="10"/>
      <c r="V52" s="10"/>
      <c r="W52" s="10"/>
      <c r="X52" s="10"/>
      <c r="Y52" s="10"/>
      <c r="Z52" s="110" t="s">
        <v>92</v>
      </c>
      <c r="AA52" s="110"/>
      <c r="AB52" s="110"/>
      <c r="AC52" s="110"/>
      <c r="AD52" s="110"/>
      <c r="AE52" s="91" t="s">
        <v>81</v>
      </c>
      <c r="AF52" s="91"/>
      <c r="AG52" s="91"/>
    </row>
    <row r="53" spans="2:33" ht="14.25" thickTop="1">
      <c r="B53" s="109"/>
      <c r="C53" s="112"/>
      <c r="G53" s="171" t="s">
        <v>284</v>
      </c>
      <c r="H53" s="172"/>
      <c r="I53" s="64"/>
      <c r="J53" s="25"/>
      <c r="L53" s="25"/>
      <c r="P53" s="69"/>
      <c r="R53" s="69"/>
      <c r="T53" s="25"/>
      <c r="U53" s="209" t="s">
        <v>282</v>
      </c>
      <c r="V53" s="210"/>
      <c r="Z53" s="110"/>
      <c r="AA53" s="110"/>
      <c r="AB53" s="110"/>
      <c r="AC53" s="110"/>
      <c r="AD53" s="110"/>
      <c r="AE53" s="91"/>
      <c r="AF53" s="91"/>
      <c r="AG53" s="91"/>
    </row>
    <row r="54" spans="7:22" ht="14.25" thickBot="1">
      <c r="G54" s="172"/>
      <c r="H54" s="172"/>
      <c r="I54" s="68"/>
      <c r="J54" s="66"/>
      <c r="L54" s="25"/>
      <c r="P54" s="69"/>
      <c r="R54" s="69"/>
      <c r="S54" s="63"/>
      <c r="T54" s="66"/>
      <c r="U54" s="194"/>
      <c r="V54" s="193"/>
    </row>
    <row r="55" spans="7:22" ht="14.25" thickTop="1">
      <c r="G55" s="172"/>
      <c r="H55" s="174"/>
      <c r="I55" s="34"/>
      <c r="L55" s="25"/>
      <c r="P55" s="69"/>
      <c r="T55" s="81"/>
      <c r="U55" s="193"/>
      <c r="V55" s="193"/>
    </row>
    <row r="56" spans="2:33" ht="14.25" thickBot="1">
      <c r="B56" s="109" t="s">
        <v>210</v>
      </c>
      <c r="C56" s="112" t="s">
        <v>93</v>
      </c>
      <c r="D56" s="10"/>
      <c r="E56" s="10"/>
      <c r="F56" s="10"/>
      <c r="G56" s="207"/>
      <c r="H56" s="215"/>
      <c r="I56" s="34"/>
      <c r="L56" s="25"/>
      <c r="P56" s="69"/>
      <c r="T56" s="69"/>
      <c r="U56" s="211"/>
      <c r="V56" s="211"/>
      <c r="W56" s="63"/>
      <c r="X56" s="63"/>
      <c r="Y56" s="63"/>
      <c r="Z56" s="110" t="s">
        <v>94</v>
      </c>
      <c r="AA56" s="110"/>
      <c r="AB56" s="110"/>
      <c r="AC56" s="110"/>
      <c r="AD56" s="110"/>
      <c r="AE56" s="91" t="s">
        <v>33</v>
      </c>
      <c r="AF56" s="91"/>
      <c r="AG56" s="91"/>
    </row>
    <row r="57" spans="2:33" ht="14.25" thickTop="1">
      <c r="B57" s="109"/>
      <c r="C57" s="112"/>
      <c r="G57" s="34"/>
      <c r="H57" s="34"/>
      <c r="I57" s="34"/>
      <c r="K57" s="203" t="s">
        <v>318</v>
      </c>
      <c r="L57" s="174"/>
      <c r="P57" s="69"/>
      <c r="Q57" s="192" t="s">
        <v>324</v>
      </c>
      <c r="R57" s="91"/>
      <c r="Z57" s="110"/>
      <c r="AA57" s="110"/>
      <c r="AB57" s="110"/>
      <c r="AC57" s="110"/>
      <c r="AD57" s="110"/>
      <c r="AE57" s="91"/>
      <c r="AF57" s="91"/>
      <c r="AG57" s="91"/>
    </row>
    <row r="58" spans="11:18" ht="14.25" thickBot="1">
      <c r="K58" s="111"/>
      <c r="L58" s="174"/>
      <c r="M58" s="74"/>
      <c r="N58" s="71"/>
      <c r="O58" s="10"/>
      <c r="P58" s="70"/>
      <c r="Q58" s="193"/>
      <c r="R58" s="91"/>
    </row>
    <row r="59" spans="11:18" ht="14.25" thickTop="1">
      <c r="K59" s="111"/>
      <c r="L59" s="172"/>
      <c r="M59" s="64"/>
      <c r="N59" s="101" t="s">
        <v>327</v>
      </c>
      <c r="O59" s="202"/>
      <c r="P59" s="47"/>
      <c r="Q59" s="193"/>
      <c r="R59" s="91"/>
    </row>
    <row r="60" spans="2:33" ht="14.25" thickBot="1">
      <c r="B60" s="109" t="s">
        <v>207</v>
      </c>
      <c r="C60" s="112" t="s">
        <v>95</v>
      </c>
      <c r="D60" s="63"/>
      <c r="E60" s="63"/>
      <c r="F60" s="63"/>
      <c r="G60" s="63"/>
      <c r="H60" s="63"/>
      <c r="K60" s="111"/>
      <c r="L60" s="172"/>
      <c r="M60" s="64"/>
      <c r="N60" s="109"/>
      <c r="O60" s="109"/>
      <c r="P60" s="25"/>
      <c r="Q60" s="193"/>
      <c r="R60" s="91"/>
      <c r="U60" s="63"/>
      <c r="V60" s="63"/>
      <c r="W60" s="63"/>
      <c r="X60" s="63"/>
      <c r="Y60" s="63"/>
      <c r="Z60" s="110" t="s">
        <v>96</v>
      </c>
      <c r="AA60" s="110"/>
      <c r="AB60" s="110"/>
      <c r="AC60" s="110"/>
      <c r="AD60" s="110"/>
      <c r="AE60" s="91" t="s">
        <v>22</v>
      </c>
      <c r="AF60" s="91"/>
      <c r="AG60" s="91"/>
    </row>
    <row r="61" spans="2:33" ht="14.25" thickTop="1">
      <c r="B61" s="109"/>
      <c r="C61" s="112"/>
      <c r="G61" s="171" t="s">
        <v>279</v>
      </c>
      <c r="H61" s="172"/>
      <c r="I61" s="64"/>
      <c r="L61" s="34"/>
      <c r="M61" s="64"/>
      <c r="N61" s="109"/>
      <c r="O61" s="109"/>
      <c r="P61" s="25"/>
      <c r="T61" s="69"/>
      <c r="U61" s="192" t="s">
        <v>280</v>
      </c>
      <c r="V61" s="193"/>
      <c r="Z61" s="110"/>
      <c r="AA61" s="110"/>
      <c r="AB61" s="110"/>
      <c r="AC61" s="110"/>
      <c r="AD61" s="110"/>
      <c r="AE61" s="91"/>
      <c r="AF61" s="91"/>
      <c r="AG61" s="91"/>
    </row>
    <row r="62" spans="7:22" ht="14.25" thickBot="1">
      <c r="G62" s="111"/>
      <c r="H62" s="172"/>
      <c r="I62" s="68"/>
      <c r="J62" s="63"/>
      <c r="L62" s="34"/>
      <c r="M62" s="64"/>
      <c r="P62" s="25"/>
      <c r="S62" s="63"/>
      <c r="T62" s="71"/>
      <c r="U62" s="193"/>
      <c r="V62" s="91"/>
    </row>
    <row r="63" spans="7:22" ht="14.25" thickTop="1">
      <c r="G63" s="111"/>
      <c r="H63" s="174"/>
      <c r="J63" s="25"/>
      <c r="L63" s="34"/>
      <c r="M63" s="64"/>
      <c r="P63" s="25"/>
      <c r="R63" s="69"/>
      <c r="T63" s="25"/>
      <c r="U63" s="194"/>
      <c r="V63" s="91"/>
    </row>
    <row r="64" spans="2:33" ht="13.5">
      <c r="B64" s="109" t="s">
        <v>209</v>
      </c>
      <c r="C64" s="112" t="s">
        <v>97</v>
      </c>
      <c r="D64" s="10"/>
      <c r="E64" s="10"/>
      <c r="F64" s="10"/>
      <c r="G64" s="207"/>
      <c r="H64" s="215"/>
      <c r="J64" s="25"/>
      <c r="L64" s="34"/>
      <c r="M64" s="64"/>
      <c r="P64" s="25"/>
      <c r="R64" s="69"/>
      <c r="T64" s="25"/>
      <c r="U64" s="195"/>
      <c r="V64" s="196"/>
      <c r="W64" s="10"/>
      <c r="X64" s="10"/>
      <c r="Y64" s="10"/>
      <c r="Z64" s="110" t="s">
        <v>98</v>
      </c>
      <c r="AA64" s="110"/>
      <c r="AB64" s="110"/>
      <c r="AC64" s="110"/>
      <c r="AD64" s="110"/>
      <c r="AE64" s="91" t="s">
        <v>81</v>
      </c>
      <c r="AF64" s="91"/>
      <c r="AG64" s="91"/>
    </row>
    <row r="65" spans="2:33" ht="13.5">
      <c r="B65" s="109"/>
      <c r="C65" s="112"/>
      <c r="I65" s="203" t="s">
        <v>301</v>
      </c>
      <c r="J65" s="174"/>
      <c r="L65" s="34"/>
      <c r="M65" s="64"/>
      <c r="P65" s="25"/>
      <c r="R65" s="69"/>
      <c r="Z65" s="110"/>
      <c r="AA65" s="110"/>
      <c r="AB65" s="110"/>
      <c r="AC65" s="110"/>
      <c r="AD65" s="110"/>
      <c r="AE65" s="91"/>
      <c r="AF65" s="91"/>
      <c r="AG65" s="91"/>
    </row>
    <row r="66" spans="9:20" ht="14.25" thickBot="1">
      <c r="I66" s="111"/>
      <c r="J66" s="174"/>
      <c r="K66" s="74"/>
      <c r="L66" s="63"/>
      <c r="M66" s="64"/>
      <c r="P66" s="25"/>
      <c r="R66" s="69"/>
      <c r="S66" s="192" t="s">
        <v>309</v>
      </c>
      <c r="T66" s="91"/>
    </row>
    <row r="67" spans="9:20" ht="15" thickBot="1" thickTop="1">
      <c r="I67" s="111"/>
      <c r="J67" s="172"/>
      <c r="K67" s="64"/>
      <c r="P67" s="25"/>
      <c r="Q67" s="63"/>
      <c r="R67" s="71"/>
      <c r="S67" s="193"/>
      <c r="T67" s="91"/>
    </row>
    <row r="68" spans="2:33" ht="14.25" thickTop="1">
      <c r="B68" s="109" t="s">
        <v>210</v>
      </c>
      <c r="C68" s="112" t="s">
        <v>99</v>
      </c>
      <c r="D68" s="10"/>
      <c r="E68" s="10"/>
      <c r="F68" s="10"/>
      <c r="G68" s="10"/>
      <c r="H68" s="10"/>
      <c r="I68" s="111"/>
      <c r="J68" s="172"/>
      <c r="K68" s="64"/>
      <c r="R68" s="25"/>
      <c r="S68" s="194"/>
      <c r="T68" s="91"/>
      <c r="W68" s="10"/>
      <c r="X68" s="10"/>
      <c r="Y68" s="10"/>
      <c r="Z68" s="97" t="s">
        <v>241</v>
      </c>
      <c r="AA68" s="110"/>
      <c r="AB68" s="110"/>
      <c r="AC68" s="110"/>
      <c r="AD68" s="110"/>
      <c r="AE68" s="91" t="s">
        <v>37</v>
      </c>
      <c r="AF68" s="91"/>
      <c r="AG68" s="91"/>
    </row>
    <row r="69" spans="2:33" ht="13.5">
      <c r="B69" s="109"/>
      <c r="C69" s="112"/>
      <c r="G69" s="197" t="s">
        <v>283</v>
      </c>
      <c r="H69" s="208"/>
      <c r="J69" s="34"/>
      <c r="K69" s="64"/>
      <c r="R69" s="25"/>
      <c r="S69" s="194"/>
      <c r="T69" s="91"/>
      <c r="V69" s="25"/>
      <c r="W69" s="216" t="s">
        <v>270</v>
      </c>
      <c r="X69" s="210"/>
      <c r="Z69" s="110"/>
      <c r="AA69" s="110"/>
      <c r="AB69" s="110"/>
      <c r="AC69" s="110"/>
      <c r="AD69" s="110"/>
      <c r="AE69" s="91"/>
      <c r="AF69" s="91"/>
      <c r="AG69" s="91"/>
    </row>
    <row r="70" spans="7:24" ht="14.25" thickBot="1">
      <c r="G70" s="172"/>
      <c r="H70" s="174"/>
      <c r="I70" s="74"/>
      <c r="J70" s="63"/>
      <c r="K70" s="64"/>
      <c r="R70" s="25"/>
      <c r="U70" s="63"/>
      <c r="V70" s="66"/>
      <c r="W70" s="193"/>
      <c r="X70" s="193"/>
    </row>
    <row r="71" spans="7:24" ht="14.25" thickTop="1">
      <c r="G71" s="172"/>
      <c r="H71" s="172"/>
      <c r="I71" s="64"/>
      <c r="R71" s="25"/>
      <c r="T71" s="25"/>
      <c r="V71" s="34"/>
      <c r="W71" s="214"/>
      <c r="X71" s="193"/>
    </row>
    <row r="72" spans="2:33" ht="14.25" thickBot="1">
      <c r="B72" s="109" t="s">
        <v>206</v>
      </c>
      <c r="C72" s="188" t="s">
        <v>100</v>
      </c>
      <c r="D72" s="63"/>
      <c r="E72" s="63"/>
      <c r="F72" s="63"/>
      <c r="G72" s="201"/>
      <c r="H72" s="201"/>
      <c r="I72" s="64"/>
      <c r="R72" s="25"/>
      <c r="T72" s="25"/>
      <c r="U72" s="200" t="s">
        <v>268</v>
      </c>
      <c r="V72" s="91"/>
      <c r="W72" s="217"/>
      <c r="X72" s="211"/>
      <c r="Y72" s="63"/>
      <c r="Z72" s="110" t="s">
        <v>101</v>
      </c>
      <c r="AA72" s="110"/>
      <c r="AB72" s="110"/>
      <c r="AC72" s="110"/>
      <c r="AD72" s="110"/>
      <c r="AE72" s="91" t="s">
        <v>33</v>
      </c>
      <c r="AF72" s="91"/>
      <c r="AG72" s="91"/>
    </row>
    <row r="73" spans="2:33" ht="15" thickBot="1" thickTop="1">
      <c r="B73" s="109"/>
      <c r="C73" s="112"/>
      <c r="R73" s="25"/>
      <c r="S73" s="74"/>
      <c r="T73" s="66"/>
      <c r="U73" s="194"/>
      <c r="V73" s="91"/>
      <c r="Z73" s="110"/>
      <c r="AA73" s="110"/>
      <c r="AB73" s="110"/>
      <c r="AC73" s="110"/>
      <c r="AD73" s="110"/>
      <c r="AE73" s="91"/>
      <c r="AF73" s="91"/>
      <c r="AG73" s="91"/>
    </row>
    <row r="74" spans="20:22" ht="14.25" thickTop="1">
      <c r="T74" s="69"/>
      <c r="U74" s="193"/>
      <c r="V74" s="91"/>
    </row>
    <row r="75" spans="20:22" ht="13.5">
      <c r="T75" s="69"/>
      <c r="U75" s="193"/>
      <c r="V75" s="91"/>
    </row>
    <row r="76" spans="20:33" ht="14.25" thickBot="1">
      <c r="T76" s="69"/>
      <c r="U76" s="63"/>
      <c r="V76" s="63"/>
      <c r="W76" s="63"/>
      <c r="X76" s="63"/>
      <c r="Y76" s="63"/>
      <c r="Z76" s="110" t="s">
        <v>102</v>
      </c>
      <c r="AA76" s="110"/>
      <c r="AB76" s="110"/>
      <c r="AC76" s="110"/>
      <c r="AD76" s="110"/>
      <c r="AE76" s="91" t="s">
        <v>78</v>
      </c>
      <c r="AF76" s="91"/>
      <c r="AG76" s="91"/>
    </row>
    <row r="77" spans="26:33" ht="14.25" thickTop="1">
      <c r="Z77" s="110"/>
      <c r="AA77" s="110"/>
      <c r="AB77" s="110"/>
      <c r="AC77" s="110"/>
      <c r="AD77" s="110"/>
      <c r="AE77" s="91"/>
      <c r="AF77" s="91"/>
      <c r="AG77" s="91"/>
    </row>
    <row r="78" spans="26:33" ht="13.5">
      <c r="Z78" s="32"/>
      <c r="AA78" s="32"/>
      <c r="AB78" s="32"/>
      <c r="AC78" s="32"/>
      <c r="AD78" s="32"/>
      <c r="AE78" s="15"/>
      <c r="AF78" s="15"/>
      <c r="AG78" s="15"/>
    </row>
    <row r="79" spans="26:33" ht="13.5">
      <c r="Z79" s="32"/>
      <c r="AA79" s="32"/>
      <c r="AB79" s="32"/>
      <c r="AC79" s="32"/>
      <c r="AD79" s="32"/>
      <c r="AE79" s="15"/>
      <c r="AF79" s="15"/>
      <c r="AG79" s="15"/>
    </row>
    <row r="80" s="58" customFormat="1" ht="24">
      <c r="B80" s="60" t="s">
        <v>153</v>
      </c>
    </row>
    <row r="82" spans="2:33" ht="14.25" thickBot="1">
      <c r="B82" s="109" t="s">
        <v>207</v>
      </c>
      <c r="C82" s="188" t="s">
        <v>154</v>
      </c>
      <c r="D82" s="63"/>
      <c r="E82" s="63"/>
      <c r="F82" s="63"/>
      <c r="G82" s="63"/>
      <c r="H82" s="63"/>
      <c r="U82" s="63"/>
      <c r="V82" s="63"/>
      <c r="W82" s="63"/>
      <c r="X82" s="63"/>
      <c r="Y82" s="63"/>
      <c r="Z82" s="110" t="s">
        <v>103</v>
      </c>
      <c r="AA82" s="110"/>
      <c r="AB82" s="110"/>
      <c r="AC82" s="110"/>
      <c r="AD82" s="110"/>
      <c r="AE82" s="91" t="s">
        <v>33</v>
      </c>
      <c r="AF82" s="91"/>
      <c r="AG82" s="91"/>
    </row>
    <row r="83" spans="2:33" ht="14.25" thickTop="1">
      <c r="B83" s="109"/>
      <c r="C83" s="112"/>
      <c r="H83" s="34"/>
      <c r="I83" s="64"/>
      <c r="T83" s="69"/>
      <c r="U83" s="192" t="s">
        <v>298</v>
      </c>
      <c r="V83" s="193"/>
      <c r="Z83" s="110"/>
      <c r="AA83" s="110"/>
      <c r="AB83" s="110"/>
      <c r="AC83" s="110"/>
      <c r="AD83" s="110"/>
      <c r="AE83" s="91"/>
      <c r="AF83" s="91"/>
      <c r="AG83" s="91"/>
    </row>
    <row r="84" spans="7:22" ht="14.25" thickBot="1">
      <c r="G84" s="203" t="s">
        <v>278</v>
      </c>
      <c r="H84" s="172"/>
      <c r="I84" s="64"/>
      <c r="S84" s="63"/>
      <c r="T84" s="71"/>
      <c r="U84" s="193"/>
      <c r="V84" s="91"/>
    </row>
    <row r="85" spans="7:22" ht="15" thickBot="1" thickTop="1">
      <c r="G85" s="111"/>
      <c r="H85" s="172"/>
      <c r="I85" s="68"/>
      <c r="J85" s="63"/>
      <c r="R85" s="69"/>
      <c r="T85" s="25"/>
      <c r="U85" s="194"/>
      <c r="V85" s="91"/>
    </row>
    <row r="86" spans="2:33" ht="14.25" thickTop="1">
      <c r="B86" s="109" t="s">
        <v>206</v>
      </c>
      <c r="C86" s="112" t="s">
        <v>104</v>
      </c>
      <c r="D86" s="10"/>
      <c r="E86" s="10"/>
      <c r="F86" s="10"/>
      <c r="G86" s="111"/>
      <c r="H86" s="174"/>
      <c r="J86" s="34"/>
      <c r="K86" s="64"/>
      <c r="R86" s="69"/>
      <c r="T86" s="25"/>
      <c r="U86" s="195"/>
      <c r="V86" s="196"/>
      <c r="W86" s="10"/>
      <c r="X86" s="10"/>
      <c r="Y86" s="10"/>
      <c r="Z86" s="110" t="s">
        <v>105</v>
      </c>
      <c r="AA86" s="110"/>
      <c r="AB86" s="110"/>
      <c r="AC86" s="110"/>
      <c r="AD86" s="110"/>
      <c r="AE86" s="91" t="s">
        <v>81</v>
      </c>
      <c r="AF86" s="91"/>
      <c r="AG86" s="91"/>
    </row>
    <row r="87" spans="2:33" ht="13.5">
      <c r="B87" s="109"/>
      <c r="C87" s="112"/>
      <c r="E87" s="197" t="s">
        <v>266</v>
      </c>
      <c r="F87" s="208"/>
      <c r="G87" s="111"/>
      <c r="H87" s="174"/>
      <c r="J87" s="34"/>
      <c r="K87" s="64"/>
      <c r="R87" s="69"/>
      <c r="S87" s="192" t="s">
        <v>316</v>
      </c>
      <c r="T87" s="91"/>
      <c r="Z87" s="110"/>
      <c r="AA87" s="110"/>
      <c r="AB87" s="110"/>
      <c r="AC87" s="110"/>
      <c r="AD87" s="110"/>
      <c r="AE87" s="91"/>
      <c r="AF87" s="91"/>
      <c r="AG87" s="91"/>
    </row>
    <row r="88" spans="5:20" ht="14.25" thickBot="1">
      <c r="E88" s="172"/>
      <c r="F88" s="174"/>
      <c r="G88" s="74"/>
      <c r="H88" s="66"/>
      <c r="J88" s="34"/>
      <c r="K88" s="64"/>
      <c r="Q88" s="63"/>
      <c r="R88" s="71"/>
      <c r="S88" s="193"/>
      <c r="T88" s="91"/>
    </row>
    <row r="89" spans="5:20" ht="14.25" thickTop="1">
      <c r="E89" s="172"/>
      <c r="F89" s="172"/>
      <c r="G89" s="64"/>
      <c r="I89" s="203" t="s">
        <v>312</v>
      </c>
      <c r="J89" s="172"/>
      <c r="K89" s="64"/>
      <c r="P89" s="25"/>
      <c r="R89" s="25"/>
      <c r="S89" s="194"/>
      <c r="T89" s="91"/>
    </row>
    <row r="90" spans="2:33" ht="14.25" thickBot="1">
      <c r="B90" s="109" t="s">
        <v>210</v>
      </c>
      <c r="C90" s="112" t="s">
        <v>106</v>
      </c>
      <c r="D90" s="63"/>
      <c r="E90" s="201"/>
      <c r="F90" s="201"/>
      <c r="G90" s="64"/>
      <c r="I90" s="111"/>
      <c r="J90" s="172"/>
      <c r="K90" s="68"/>
      <c r="L90" s="63"/>
      <c r="P90" s="25"/>
      <c r="R90" s="25"/>
      <c r="S90" s="194"/>
      <c r="T90" s="91"/>
      <c r="U90" s="10"/>
      <c r="V90" s="10"/>
      <c r="W90" s="10"/>
      <c r="X90" s="10"/>
      <c r="Y90" s="10"/>
      <c r="Z90" s="110" t="s">
        <v>107</v>
      </c>
      <c r="AA90" s="110"/>
      <c r="AB90" s="110"/>
      <c r="AC90" s="110"/>
      <c r="AD90" s="110"/>
      <c r="AE90" s="91" t="s">
        <v>48</v>
      </c>
      <c r="AF90" s="91"/>
      <c r="AG90" s="91"/>
    </row>
    <row r="91" spans="2:33" ht="14.25" thickTop="1">
      <c r="B91" s="109"/>
      <c r="C91" s="112"/>
      <c r="I91" s="111"/>
      <c r="J91" s="174"/>
      <c r="L91" s="34"/>
      <c r="M91" s="64"/>
      <c r="P91" s="25"/>
      <c r="R91" s="25"/>
      <c r="T91" s="25"/>
      <c r="U91" s="209" t="s">
        <v>296</v>
      </c>
      <c r="V91" s="210"/>
      <c r="Z91" s="110"/>
      <c r="AA91" s="110"/>
      <c r="AB91" s="110"/>
      <c r="AC91" s="110"/>
      <c r="AD91" s="110"/>
      <c r="AE91" s="91"/>
      <c r="AF91" s="91"/>
      <c r="AG91" s="91"/>
    </row>
    <row r="92" spans="9:22" ht="14.25" thickBot="1">
      <c r="I92" s="111"/>
      <c r="J92" s="174"/>
      <c r="L92" s="34"/>
      <c r="M92" s="64"/>
      <c r="P92" s="25"/>
      <c r="R92" s="25"/>
      <c r="S92" s="74"/>
      <c r="T92" s="66"/>
      <c r="U92" s="194"/>
      <c r="V92" s="193"/>
    </row>
    <row r="93" spans="10:22" ht="14.25" thickTop="1">
      <c r="J93" s="25"/>
      <c r="L93" s="34"/>
      <c r="M93" s="64"/>
      <c r="P93" s="25"/>
      <c r="T93" s="81"/>
      <c r="U93" s="193"/>
      <c r="V93" s="193"/>
    </row>
    <row r="94" spans="2:33" ht="14.25" thickBot="1">
      <c r="B94" s="109" t="s">
        <v>211</v>
      </c>
      <c r="C94" s="112" t="s">
        <v>108</v>
      </c>
      <c r="D94" s="63"/>
      <c r="E94" s="63"/>
      <c r="F94" s="63"/>
      <c r="G94" s="63"/>
      <c r="H94" s="63"/>
      <c r="J94" s="25"/>
      <c r="L94" s="34"/>
      <c r="M94" s="64"/>
      <c r="P94" s="25"/>
      <c r="T94" s="69"/>
      <c r="U94" s="211"/>
      <c r="V94" s="211"/>
      <c r="W94" s="63"/>
      <c r="X94" s="63"/>
      <c r="Y94" s="63"/>
      <c r="Z94" s="110" t="s">
        <v>109</v>
      </c>
      <c r="AA94" s="110"/>
      <c r="AB94" s="110"/>
      <c r="AC94" s="110"/>
      <c r="AD94" s="110"/>
      <c r="AE94" s="91" t="s">
        <v>42</v>
      </c>
      <c r="AF94" s="91"/>
      <c r="AG94" s="91"/>
    </row>
    <row r="95" spans="2:33" ht="14.25" thickTop="1">
      <c r="B95" s="109"/>
      <c r="C95" s="112"/>
      <c r="G95" s="171" t="s">
        <v>277</v>
      </c>
      <c r="H95" s="172"/>
      <c r="I95" s="64"/>
      <c r="J95" s="25"/>
      <c r="L95" s="34"/>
      <c r="M95" s="64"/>
      <c r="P95" s="25"/>
      <c r="Z95" s="110"/>
      <c r="AA95" s="110"/>
      <c r="AB95" s="110"/>
      <c r="AC95" s="110"/>
      <c r="AD95" s="110"/>
      <c r="AE95" s="91"/>
      <c r="AF95" s="91"/>
      <c r="AG95" s="91"/>
    </row>
    <row r="96" spans="2:16" ht="14.25" thickBot="1">
      <c r="B96" s="50"/>
      <c r="G96" s="111"/>
      <c r="H96" s="172"/>
      <c r="I96" s="68"/>
      <c r="J96" s="66"/>
      <c r="L96" s="34"/>
      <c r="M96" s="64"/>
      <c r="P96" s="25"/>
    </row>
    <row r="97" spans="7:18" ht="14.25" thickTop="1">
      <c r="G97" s="111"/>
      <c r="H97" s="174"/>
      <c r="K97" s="203" t="s">
        <v>322</v>
      </c>
      <c r="L97" s="172"/>
      <c r="M97" s="64"/>
      <c r="P97" s="25"/>
      <c r="Q97" s="200" t="s">
        <v>320</v>
      </c>
      <c r="R97" s="91"/>
    </row>
    <row r="98" spans="2:33" ht="14.25" thickBot="1">
      <c r="B98" s="109" t="s">
        <v>209</v>
      </c>
      <c r="C98" s="188" t="s">
        <v>242</v>
      </c>
      <c r="D98" s="10"/>
      <c r="E98" s="10"/>
      <c r="F98" s="10"/>
      <c r="G98" s="207"/>
      <c r="H98" s="215"/>
      <c r="K98" s="111"/>
      <c r="L98" s="172"/>
      <c r="M98" s="68"/>
      <c r="N98" s="63"/>
      <c r="O98" s="65"/>
      <c r="P98" s="51"/>
      <c r="Q98" s="194"/>
      <c r="R98" s="91"/>
      <c r="U98" s="63"/>
      <c r="V98" s="63"/>
      <c r="W98" s="63"/>
      <c r="X98" s="63"/>
      <c r="Y98" s="63"/>
      <c r="Z98" s="110" t="s">
        <v>110</v>
      </c>
      <c r="AA98" s="110"/>
      <c r="AB98" s="110"/>
      <c r="AC98" s="110"/>
      <c r="AD98" s="110"/>
      <c r="AE98" s="91" t="s">
        <v>48</v>
      </c>
      <c r="AF98" s="91"/>
      <c r="AG98" s="91"/>
    </row>
    <row r="99" spans="2:33" ht="14.25" thickTop="1">
      <c r="B99" s="109"/>
      <c r="C99" s="112"/>
      <c r="K99" s="111"/>
      <c r="L99" s="174"/>
      <c r="M99" s="54"/>
      <c r="N99" s="101" t="s">
        <v>328</v>
      </c>
      <c r="O99" s="202"/>
      <c r="P99" s="82"/>
      <c r="Q99" s="193"/>
      <c r="R99" s="91"/>
      <c r="T99" s="69"/>
      <c r="U99" s="192" t="s">
        <v>297</v>
      </c>
      <c r="V99" s="193"/>
      <c r="Z99" s="110"/>
      <c r="AA99" s="110"/>
      <c r="AB99" s="110"/>
      <c r="AC99" s="110"/>
      <c r="AD99" s="110"/>
      <c r="AE99" s="91"/>
      <c r="AF99" s="91"/>
      <c r="AG99" s="91"/>
    </row>
    <row r="100" spans="11:22" ht="14.25" thickBot="1">
      <c r="K100" s="111"/>
      <c r="L100" s="174"/>
      <c r="M100" s="54"/>
      <c r="N100" s="218"/>
      <c r="O100" s="218"/>
      <c r="P100" s="69"/>
      <c r="Q100" s="193"/>
      <c r="R100" s="91"/>
      <c r="S100" s="63"/>
      <c r="T100" s="71"/>
      <c r="U100" s="193"/>
      <c r="V100" s="91"/>
    </row>
    <row r="101" spans="12:22" ht="14.25" thickTop="1">
      <c r="L101" s="25"/>
      <c r="N101" s="218"/>
      <c r="O101" s="218"/>
      <c r="P101" s="69"/>
      <c r="S101" s="54"/>
      <c r="T101" s="25"/>
      <c r="U101" s="194"/>
      <c r="V101" s="91"/>
    </row>
    <row r="102" spans="2:33" ht="14.25" thickBot="1">
      <c r="B102" s="109" t="s">
        <v>206</v>
      </c>
      <c r="C102" s="112" t="s">
        <v>111</v>
      </c>
      <c r="D102" s="63"/>
      <c r="E102" s="63"/>
      <c r="F102" s="63"/>
      <c r="G102" s="63"/>
      <c r="H102" s="63"/>
      <c r="L102" s="25"/>
      <c r="P102" s="69"/>
      <c r="R102" s="25"/>
      <c r="T102" s="25"/>
      <c r="U102" s="195"/>
      <c r="V102" s="196"/>
      <c r="W102" s="10"/>
      <c r="X102" s="10"/>
      <c r="Y102" s="10"/>
      <c r="Z102" s="110" t="s">
        <v>112</v>
      </c>
      <c r="AA102" s="110"/>
      <c r="AB102" s="110"/>
      <c r="AC102" s="110"/>
      <c r="AD102" s="110"/>
      <c r="AE102" s="91" t="s">
        <v>25</v>
      </c>
      <c r="AF102" s="91"/>
      <c r="AG102" s="91"/>
    </row>
    <row r="103" spans="2:33" ht="14.25" thickTop="1">
      <c r="B103" s="109"/>
      <c r="C103" s="112"/>
      <c r="G103" s="171" t="s">
        <v>276</v>
      </c>
      <c r="H103" s="172"/>
      <c r="I103" s="64"/>
      <c r="L103" s="25"/>
      <c r="P103" s="69"/>
      <c r="R103" s="25"/>
      <c r="Z103" s="110"/>
      <c r="AA103" s="110"/>
      <c r="AB103" s="110"/>
      <c r="AC103" s="110"/>
      <c r="AD103" s="110"/>
      <c r="AE103" s="91"/>
      <c r="AF103" s="91"/>
      <c r="AG103" s="91"/>
    </row>
    <row r="104" spans="7:18" ht="14.25" thickBot="1">
      <c r="G104" s="111"/>
      <c r="H104" s="172"/>
      <c r="I104" s="68"/>
      <c r="J104" s="63"/>
      <c r="L104" s="25"/>
      <c r="P104" s="69"/>
      <c r="R104" s="25"/>
    </row>
    <row r="105" spans="7:20" ht="14.25" thickTop="1">
      <c r="G105" s="111"/>
      <c r="H105" s="174"/>
      <c r="J105" s="25"/>
      <c r="L105" s="25"/>
      <c r="P105" s="69"/>
      <c r="R105" s="25"/>
      <c r="S105" s="200" t="s">
        <v>315</v>
      </c>
      <c r="T105" s="91"/>
    </row>
    <row r="106" spans="2:33" ht="14.25" thickBot="1">
      <c r="B106" s="109" t="s">
        <v>205</v>
      </c>
      <c r="C106" s="112" t="s">
        <v>113</v>
      </c>
      <c r="D106" s="10"/>
      <c r="E106" s="10"/>
      <c r="F106" s="10"/>
      <c r="G106" s="207"/>
      <c r="H106" s="215"/>
      <c r="J106" s="25"/>
      <c r="L106" s="25"/>
      <c r="P106" s="69"/>
      <c r="Q106" s="63"/>
      <c r="R106" s="66"/>
      <c r="S106" s="194"/>
      <c r="T106" s="91"/>
      <c r="W106" s="10"/>
      <c r="X106" s="10"/>
      <c r="Y106" s="10"/>
      <c r="Z106" s="110" t="s">
        <v>114</v>
      </c>
      <c r="AA106" s="110"/>
      <c r="AB106" s="110"/>
      <c r="AC106" s="110"/>
      <c r="AD106" s="110"/>
      <c r="AE106" s="91" t="s">
        <v>78</v>
      </c>
      <c r="AF106" s="91"/>
      <c r="AG106" s="91"/>
    </row>
    <row r="107" spans="2:33" ht="14.25" thickTop="1">
      <c r="B107" s="109"/>
      <c r="C107" s="112"/>
      <c r="I107" s="203" t="s">
        <v>313</v>
      </c>
      <c r="J107" s="174"/>
      <c r="L107" s="25"/>
      <c r="R107" s="81"/>
      <c r="S107" s="193"/>
      <c r="T107" s="91"/>
      <c r="V107" s="25"/>
      <c r="W107" s="216" t="s">
        <v>265</v>
      </c>
      <c r="X107" s="210"/>
      <c r="Z107" s="110"/>
      <c r="AA107" s="110"/>
      <c r="AB107" s="110"/>
      <c r="AC107" s="110"/>
      <c r="AD107" s="110"/>
      <c r="AE107" s="91"/>
      <c r="AF107" s="91"/>
      <c r="AG107" s="91"/>
    </row>
    <row r="108" spans="9:24" ht="14.25" thickBot="1">
      <c r="I108" s="111"/>
      <c r="J108" s="174"/>
      <c r="K108" s="74"/>
      <c r="L108" s="66"/>
      <c r="R108" s="69"/>
      <c r="S108" s="193"/>
      <c r="T108" s="91"/>
      <c r="U108" s="63"/>
      <c r="V108" s="66"/>
      <c r="W108" s="193"/>
      <c r="X108" s="193"/>
    </row>
    <row r="109" spans="9:24" ht="14.25" thickTop="1">
      <c r="I109" s="111"/>
      <c r="J109" s="172"/>
      <c r="K109" s="64"/>
      <c r="R109" s="69"/>
      <c r="T109" s="25"/>
      <c r="V109" s="67"/>
      <c r="W109" s="214"/>
      <c r="X109" s="193"/>
    </row>
    <row r="110" spans="2:33" ht="14.25" thickBot="1">
      <c r="B110" s="109" t="s">
        <v>209</v>
      </c>
      <c r="C110" s="112" t="s">
        <v>115</v>
      </c>
      <c r="D110" s="10"/>
      <c r="E110" s="10"/>
      <c r="F110" s="10"/>
      <c r="G110" s="10"/>
      <c r="H110" s="10"/>
      <c r="I110" s="111"/>
      <c r="J110" s="172"/>
      <c r="K110" s="64"/>
      <c r="R110" s="69"/>
      <c r="T110" s="25"/>
      <c r="U110" s="200" t="s">
        <v>295</v>
      </c>
      <c r="V110" s="91"/>
      <c r="W110" s="217"/>
      <c r="X110" s="211"/>
      <c r="Y110" s="63"/>
      <c r="Z110" s="110" t="s">
        <v>116</v>
      </c>
      <c r="AA110" s="110"/>
      <c r="AB110" s="110"/>
      <c r="AC110" s="110"/>
      <c r="AD110" s="110"/>
      <c r="AE110" s="91" t="s">
        <v>37</v>
      </c>
      <c r="AF110" s="91"/>
      <c r="AG110" s="91"/>
    </row>
    <row r="111" spans="2:33" ht="15" thickBot="1" thickTop="1">
      <c r="B111" s="109"/>
      <c r="C111" s="112"/>
      <c r="G111" s="197" t="s">
        <v>299</v>
      </c>
      <c r="H111" s="208"/>
      <c r="J111" s="34"/>
      <c r="K111" s="64"/>
      <c r="R111" s="69"/>
      <c r="S111" s="63"/>
      <c r="T111" s="66"/>
      <c r="U111" s="194"/>
      <c r="V111" s="91"/>
      <c r="Z111" s="110"/>
      <c r="AA111" s="110"/>
      <c r="AB111" s="110"/>
      <c r="AC111" s="110"/>
      <c r="AD111" s="110"/>
      <c r="AE111" s="91"/>
      <c r="AF111" s="91"/>
      <c r="AG111" s="91"/>
    </row>
    <row r="112" spans="7:22" ht="15" thickBot="1" thickTop="1">
      <c r="G112" s="172"/>
      <c r="H112" s="174"/>
      <c r="I112" s="74"/>
      <c r="J112" s="63"/>
      <c r="K112" s="64"/>
      <c r="T112" s="69"/>
      <c r="U112" s="193"/>
      <c r="V112" s="91"/>
    </row>
    <row r="113" spans="7:22" ht="14.25" thickTop="1">
      <c r="G113" s="172"/>
      <c r="H113" s="172"/>
      <c r="I113" s="64"/>
      <c r="T113" s="69"/>
      <c r="U113" s="193"/>
      <c r="V113" s="91"/>
    </row>
    <row r="114" spans="2:33" ht="14.25" thickBot="1">
      <c r="B114" s="109" t="s">
        <v>208</v>
      </c>
      <c r="C114" s="112" t="s">
        <v>117</v>
      </c>
      <c r="D114" s="63"/>
      <c r="E114" s="63"/>
      <c r="F114" s="63"/>
      <c r="G114" s="201"/>
      <c r="H114" s="201"/>
      <c r="I114" s="64"/>
      <c r="T114" s="69"/>
      <c r="U114" s="68"/>
      <c r="V114" s="63"/>
      <c r="W114" s="63"/>
      <c r="X114" s="63"/>
      <c r="Y114" s="63"/>
      <c r="Z114" s="110" t="s">
        <v>118</v>
      </c>
      <c r="AA114" s="110"/>
      <c r="AB114" s="110"/>
      <c r="AC114" s="110"/>
      <c r="AD114" s="110"/>
      <c r="AE114" s="91" t="s">
        <v>33</v>
      </c>
      <c r="AF114" s="91"/>
      <c r="AG114" s="91"/>
    </row>
    <row r="115" spans="2:33" ht="14.25" thickTop="1">
      <c r="B115" s="109"/>
      <c r="C115" s="112"/>
      <c r="Z115" s="110"/>
      <c r="AA115" s="110"/>
      <c r="AB115" s="110"/>
      <c r="AC115" s="110"/>
      <c r="AD115" s="110"/>
      <c r="AE115" s="91"/>
      <c r="AF115" s="91"/>
      <c r="AG115" s="91"/>
    </row>
    <row r="118" s="58" customFormat="1" ht="24">
      <c r="B118" s="60" t="s">
        <v>155</v>
      </c>
    </row>
    <row r="120" spans="2:29" ht="14.25" thickBot="1">
      <c r="B120" s="109" t="s">
        <v>207</v>
      </c>
      <c r="C120" s="188" t="s">
        <v>119</v>
      </c>
      <c r="D120" s="63"/>
      <c r="E120" s="63"/>
      <c r="F120" s="63"/>
      <c r="G120" s="63"/>
      <c r="H120" s="63"/>
      <c r="Q120" s="63"/>
      <c r="R120" s="63"/>
      <c r="S120" s="63"/>
      <c r="T120" s="63"/>
      <c r="U120" s="63"/>
      <c r="V120" s="110" t="s">
        <v>120</v>
      </c>
      <c r="W120" s="110"/>
      <c r="X120" s="110"/>
      <c r="Y120" s="110"/>
      <c r="Z120" s="110"/>
      <c r="AA120" s="91" t="s">
        <v>33</v>
      </c>
      <c r="AB120" s="91"/>
      <c r="AC120" s="91"/>
    </row>
    <row r="121" spans="2:29" ht="14.25" thickTop="1">
      <c r="B121" s="109"/>
      <c r="C121" s="112"/>
      <c r="H121" s="34"/>
      <c r="I121" s="64"/>
      <c r="P121" s="69"/>
      <c r="V121" s="110"/>
      <c r="W121" s="110"/>
      <c r="X121" s="110"/>
      <c r="Y121" s="110"/>
      <c r="Z121" s="110"/>
      <c r="AA121" s="91"/>
      <c r="AB121" s="91"/>
      <c r="AC121" s="91"/>
    </row>
    <row r="122" spans="7:18" ht="13.5">
      <c r="G122" s="203" t="s">
        <v>306</v>
      </c>
      <c r="H122" s="172"/>
      <c r="I122" s="64"/>
      <c r="P122" s="69"/>
      <c r="Q122" s="192" t="s">
        <v>308</v>
      </c>
      <c r="R122" s="91"/>
    </row>
    <row r="123" spans="7:18" ht="14.25" thickBot="1">
      <c r="G123" s="111"/>
      <c r="H123" s="172"/>
      <c r="I123" s="68"/>
      <c r="J123" s="63"/>
      <c r="O123" s="63"/>
      <c r="P123" s="71"/>
      <c r="Q123" s="193"/>
      <c r="R123" s="91"/>
    </row>
    <row r="124" spans="2:29" ht="15" thickBot="1" thickTop="1">
      <c r="B124" s="109" t="s">
        <v>205</v>
      </c>
      <c r="C124" s="112" t="s">
        <v>121</v>
      </c>
      <c r="D124" s="10"/>
      <c r="E124" s="10"/>
      <c r="F124" s="10"/>
      <c r="G124" s="111"/>
      <c r="H124" s="174"/>
      <c r="J124" s="34"/>
      <c r="K124" s="64"/>
      <c r="N124" s="25"/>
      <c r="P124" s="25"/>
      <c r="Q124" s="194"/>
      <c r="R124" s="91"/>
      <c r="S124" s="63"/>
      <c r="T124" s="63"/>
      <c r="U124" s="63"/>
      <c r="V124" s="110" t="s">
        <v>122</v>
      </c>
      <c r="W124" s="110"/>
      <c r="X124" s="110"/>
      <c r="Y124" s="110"/>
      <c r="Z124" s="110"/>
      <c r="AA124" s="91" t="s">
        <v>78</v>
      </c>
      <c r="AB124" s="91"/>
      <c r="AC124" s="91"/>
    </row>
    <row r="125" spans="2:29" ht="14.25" thickTop="1">
      <c r="B125" s="109"/>
      <c r="C125" s="112"/>
      <c r="E125" s="197" t="s">
        <v>268</v>
      </c>
      <c r="F125" s="208"/>
      <c r="G125" s="111"/>
      <c r="H125" s="174"/>
      <c r="J125" s="34"/>
      <c r="K125" s="64"/>
      <c r="N125" s="25"/>
      <c r="P125" s="25"/>
      <c r="Q125" s="194"/>
      <c r="R125" s="91"/>
      <c r="S125" s="212" t="s">
        <v>294</v>
      </c>
      <c r="T125" s="213"/>
      <c r="V125" s="110"/>
      <c r="W125" s="110"/>
      <c r="X125" s="110"/>
      <c r="Y125" s="110"/>
      <c r="Z125" s="110"/>
      <c r="AA125" s="91"/>
      <c r="AB125" s="91"/>
      <c r="AC125" s="91"/>
    </row>
    <row r="126" spans="5:20" ht="14.25" thickBot="1">
      <c r="E126" s="172"/>
      <c r="F126" s="174"/>
      <c r="G126" s="74"/>
      <c r="H126" s="66"/>
      <c r="J126" s="34"/>
      <c r="K126" s="64"/>
      <c r="N126" s="25"/>
      <c r="P126" s="25"/>
      <c r="Q126" s="74"/>
      <c r="R126" s="63"/>
      <c r="S126" s="214"/>
      <c r="T126" s="193"/>
    </row>
    <row r="127" spans="5:20" ht="14.25" thickTop="1">
      <c r="E127" s="172"/>
      <c r="F127" s="172"/>
      <c r="G127" s="64"/>
      <c r="H127" s="34"/>
      <c r="I127" s="34"/>
      <c r="J127" s="34"/>
      <c r="K127" s="64"/>
      <c r="N127" s="25"/>
      <c r="R127" s="83"/>
      <c r="S127" s="193"/>
      <c r="T127" s="193"/>
    </row>
    <row r="128" spans="2:29" ht="14.25" thickBot="1">
      <c r="B128" s="109" t="s">
        <v>206</v>
      </c>
      <c r="C128" s="112" t="s">
        <v>123</v>
      </c>
      <c r="D128" s="63"/>
      <c r="E128" s="201"/>
      <c r="F128" s="201"/>
      <c r="G128" s="64"/>
      <c r="J128" s="34"/>
      <c r="K128" s="64"/>
      <c r="N128" s="25"/>
      <c r="R128" s="25"/>
      <c r="S128" s="196"/>
      <c r="T128" s="196"/>
      <c r="U128" s="10"/>
      <c r="V128" s="97" t="s">
        <v>156</v>
      </c>
      <c r="W128" s="110"/>
      <c r="X128" s="110"/>
      <c r="Y128" s="110"/>
      <c r="Z128" s="110"/>
      <c r="AA128" s="91" t="s">
        <v>42</v>
      </c>
      <c r="AB128" s="91"/>
      <c r="AC128" s="91"/>
    </row>
    <row r="129" spans="2:29" ht="14.25" thickTop="1">
      <c r="B129" s="109"/>
      <c r="C129" s="112"/>
      <c r="I129" s="203" t="s">
        <v>319</v>
      </c>
      <c r="J129" s="172"/>
      <c r="K129" s="64"/>
      <c r="N129" s="25"/>
      <c r="O129" s="200" t="s">
        <v>323</v>
      </c>
      <c r="P129" s="91"/>
      <c r="V129" s="110"/>
      <c r="W129" s="110"/>
      <c r="X129" s="110"/>
      <c r="Y129" s="110"/>
      <c r="Z129" s="110"/>
      <c r="AA129" s="91"/>
      <c r="AB129" s="91"/>
      <c r="AC129" s="91"/>
    </row>
    <row r="130" spans="9:16" ht="14.25" thickBot="1">
      <c r="I130" s="111"/>
      <c r="J130" s="172"/>
      <c r="K130" s="68"/>
      <c r="L130" s="71"/>
      <c r="M130" s="10"/>
      <c r="N130" s="51"/>
      <c r="O130" s="194"/>
      <c r="P130" s="91"/>
    </row>
    <row r="131" spans="9:16" ht="14.25" thickTop="1">
      <c r="I131" s="111"/>
      <c r="J131" s="174"/>
      <c r="L131" s="101" t="s">
        <v>280</v>
      </c>
      <c r="M131" s="202"/>
      <c r="N131" s="82"/>
      <c r="O131" s="193"/>
      <c r="P131" s="91"/>
    </row>
    <row r="132" spans="2:29" ht="14.25" thickBot="1">
      <c r="B132" s="109" t="s">
        <v>207</v>
      </c>
      <c r="C132" s="112" t="s">
        <v>124</v>
      </c>
      <c r="D132" s="63"/>
      <c r="E132" s="63"/>
      <c r="F132" s="63"/>
      <c r="I132" s="111"/>
      <c r="J132" s="174"/>
      <c r="L132" s="109"/>
      <c r="M132" s="109"/>
      <c r="N132" s="69"/>
      <c r="O132" s="193"/>
      <c r="P132" s="91"/>
      <c r="S132" s="63"/>
      <c r="T132" s="63"/>
      <c r="U132" s="63"/>
      <c r="V132" s="97" t="s">
        <v>243</v>
      </c>
      <c r="W132" s="110"/>
      <c r="X132" s="110"/>
      <c r="Y132" s="110"/>
      <c r="Z132" s="110"/>
      <c r="AA132" s="91" t="s">
        <v>78</v>
      </c>
      <c r="AB132" s="91"/>
      <c r="AC132" s="91"/>
    </row>
    <row r="133" spans="2:29" ht="14.25" thickTop="1">
      <c r="B133" s="109"/>
      <c r="C133" s="112"/>
      <c r="E133" s="171" t="s">
        <v>271</v>
      </c>
      <c r="F133" s="172"/>
      <c r="G133" s="64"/>
      <c r="J133" s="25"/>
      <c r="L133" s="109"/>
      <c r="M133" s="109"/>
      <c r="N133" s="69"/>
      <c r="R133" s="69"/>
      <c r="S133" s="192" t="s">
        <v>274</v>
      </c>
      <c r="T133" s="193"/>
      <c r="V133" s="110"/>
      <c r="W133" s="110"/>
      <c r="X133" s="110"/>
      <c r="Y133" s="110"/>
      <c r="Z133" s="110"/>
      <c r="AA133" s="91"/>
      <c r="AB133" s="91"/>
      <c r="AC133" s="91"/>
    </row>
    <row r="134" spans="5:20" ht="14.25" thickBot="1">
      <c r="E134" s="111"/>
      <c r="F134" s="172"/>
      <c r="G134" s="68"/>
      <c r="H134" s="63"/>
      <c r="J134" s="25"/>
      <c r="N134" s="69"/>
      <c r="Q134" s="63"/>
      <c r="R134" s="71"/>
      <c r="S134" s="193"/>
      <c r="T134" s="91"/>
    </row>
    <row r="135" spans="5:20" ht="14.25" thickTop="1">
      <c r="E135" s="111"/>
      <c r="F135" s="174"/>
      <c r="H135" s="25"/>
      <c r="J135" s="25"/>
      <c r="N135" s="69"/>
      <c r="P135" s="25"/>
      <c r="R135" s="25"/>
      <c r="S135" s="194"/>
      <c r="T135" s="91"/>
    </row>
    <row r="136" spans="2:29" ht="13.5">
      <c r="B136" s="109" t="s">
        <v>206</v>
      </c>
      <c r="C136" s="112" t="s">
        <v>125</v>
      </c>
      <c r="D136" s="10"/>
      <c r="E136" s="207"/>
      <c r="F136" s="215"/>
      <c r="H136" s="25"/>
      <c r="J136" s="25"/>
      <c r="N136" s="69"/>
      <c r="P136" s="25"/>
      <c r="Q136" s="200" t="s">
        <v>305</v>
      </c>
      <c r="R136" s="91"/>
      <c r="S136" s="195"/>
      <c r="T136" s="196"/>
      <c r="U136" s="10"/>
      <c r="V136" s="110" t="s">
        <v>245</v>
      </c>
      <c r="W136" s="110"/>
      <c r="X136" s="110"/>
      <c r="Y136" s="110"/>
      <c r="Z136" s="110"/>
      <c r="AA136" s="91" t="s">
        <v>42</v>
      </c>
      <c r="AB136" s="91"/>
      <c r="AC136" s="91"/>
    </row>
    <row r="137" spans="2:29" ht="14.25" thickBot="1">
      <c r="B137" s="109"/>
      <c r="C137" s="112"/>
      <c r="G137" s="203" t="s">
        <v>307</v>
      </c>
      <c r="H137" s="174"/>
      <c r="J137" s="25"/>
      <c r="N137" s="69"/>
      <c r="O137" s="63"/>
      <c r="P137" s="66"/>
      <c r="Q137" s="194"/>
      <c r="R137" s="91"/>
      <c r="V137" s="110"/>
      <c r="W137" s="110"/>
      <c r="X137" s="110"/>
      <c r="Y137" s="110"/>
      <c r="Z137" s="110"/>
      <c r="AA137" s="91"/>
      <c r="AB137" s="91"/>
      <c r="AC137" s="91"/>
    </row>
    <row r="138" spans="7:18" ht="15" thickBot="1" thickTop="1">
      <c r="G138" s="111"/>
      <c r="H138" s="174"/>
      <c r="I138" s="74"/>
      <c r="J138" s="66"/>
      <c r="P138" s="69"/>
      <c r="Q138" s="193"/>
      <c r="R138" s="91"/>
    </row>
    <row r="139" spans="7:18" ht="14.25" thickTop="1">
      <c r="G139" s="111"/>
      <c r="H139" s="172"/>
      <c r="I139" s="64"/>
      <c r="P139" s="69"/>
      <c r="Q139" s="193"/>
      <c r="R139" s="91"/>
    </row>
    <row r="140" spans="2:29" ht="14.25" thickBot="1">
      <c r="B140" s="109" t="s">
        <v>205</v>
      </c>
      <c r="C140" s="188" t="s">
        <v>126</v>
      </c>
      <c r="D140" s="10"/>
      <c r="E140" s="10"/>
      <c r="F140" s="10"/>
      <c r="G140" s="111"/>
      <c r="H140" s="172"/>
      <c r="I140" s="64"/>
      <c r="P140" s="69"/>
      <c r="Q140" s="63"/>
      <c r="R140" s="63"/>
      <c r="S140" s="63"/>
      <c r="T140" s="63"/>
      <c r="U140" s="63"/>
      <c r="V140" s="110" t="s">
        <v>127</v>
      </c>
      <c r="W140" s="110"/>
      <c r="X140" s="110"/>
      <c r="Y140" s="110"/>
      <c r="Z140" s="110"/>
      <c r="AA140" s="91" t="s">
        <v>37</v>
      </c>
      <c r="AB140" s="91"/>
      <c r="AC140" s="91"/>
    </row>
    <row r="141" spans="2:29" ht="14.25" thickTop="1">
      <c r="B141" s="109"/>
      <c r="C141" s="112"/>
      <c r="E141" s="197" t="s">
        <v>273</v>
      </c>
      <c r="F141" s="208"/>
      <c r="H141" s="34"/>
      <c r="I141" s="64"/>
      <c r="V141" s="110"/>
      <c r="W141" s="110"/>
      <c r="X141" s="110"/>
      <c r="Y141" s="110"/>
      <c r="Z141" s="110"/>
      <c r="AA141" s="91"/>
      <c r="AB141" s="91"/>
      <c r="AC141" s="91"/>
    </row>
    <row r="142" spans="5:9" ht="14.25" thickBot="1">
      <c r="E142" s="172"/>
      <c r="F142" s="174"/>
      <c r="G142" s="74"/>
      <c r="H142" s="63"/>
      <c r="I142" s="64"/>
    </row>
    <row r="143" spans="5:7" ht="14.25" thickTop="1">
      <c r="E143" s="172"/>
      <c r="F143" s="172"/>
      <c r="G143" s="64"/>
    </row>
    <row r="144" spans="2:7" ht="14.25" thickBot="1">
      <c r="B144" s="109" t="s">
        <v>22</v>
      </c>
      <c r="C144" s="188" t="s">
        <v>244</v>
      </c>
      <c r="D144" s="63"/>
      <c r="E144" s="201"/>
      <c r="F144" s="201"/>
      <c r="G144" s="64"/>
    </row>
    <row r="145" spans="2:3" ht="14.25" thickTop="1">
      <c r="B145" s="109"/>
      <c r="C145" s="112"/>
    </row>
  </sheetData>
  <sheetProtection/>
  <mergeCells count="190">
    <mergeCell ref="Q122:R125"/>
    <mergeCell ref="S125:T128"/>
    <mergeCell ref="E87:F90"/>
    <mergeCell ref="I89:J92"/>
    <mergeCell ref="G84:H87"/>
    <mergeCell ref="E125:F128"/>
    <mergeCell ref="G122:H125"/>
    <mergeCell ref="E141:F144"/>
    <mergeCell ref="G137:H140"/>
    <mergeCell ref="E133:F136"/>
    <mergeCell ref="I129:J132"/>
    <mergeCell ref="U99:V102"/>
    <mergeCell ref="G95:H98"/>
    <mergeCell ref="I107:J110"/>
    <mergeCell ref="K97:L100"/>
    <mergeCell ref="U110:V113"/>
    <mergeCell ref="Q97:R100"/>
    <mergeCell ref="S105:T108"/>
    <mergeCell ref="N99:O101"/>
    <mergeCell ref="AA140:AC141"/>
    <mergeCell ref="V140:Z141"/>
    <mergeCell ref="G111:H114"/>
    <mergeCell ref="G103:H106"/>
    <mergeCell ref="O129:P132"/>
    <mergeCell ref="S133:T136"/>
    <mergeCell ref="Q136:R139"/>
    <mergeCell ref="L131:M133"/>
    <mergeCell ref="AA132:AC133"/>
    <mergeCell ref="V132:Z133"/>
    <mergeCell ref="V136:Z137"/>
    <mergeCell ref="AA136:AC137"/>
    <mergeCell ref="AA124:AC125"/>
    <mergeCell ref="V124:Z125"/>
    <mergeCell ref="V128:Z129"/>
    <mergeCell ref="AA128:AC129"/>
    <mergeCell ref="C140:C141"/>
    <mergeCell ref="B140:B141"/>
    <mergeCell ref="B144:B145"/>
    <mergeCell ref="C144:C145"/>
    <mergeCell ref="C132:C133"/>
    <mergeCell ref="B132:B133"/>
    <mergeCell ref="B136:B137"/>
    <mergeCell ref="C136:C137"/>
    <mergeCell ref="C124:C125"/>
    <mergeCell ref="B124:B125"/>
    <mergeCell ref="B128:B129"/>
    <mergeCell ref="C128:C129"/>
    <mergeCell ref="Z114:AD115"/>
    <mergeCell ref="AE114:AG115"/>
    <mergeCell ref="B120:B121"/>
    <mergeCell ref="C120:C121"/>
    <mergeCell ref="V120:Z121"/>
    <mergeCell ref="AA120:AC121"/>
    <mergeCell ref="B114:B115"/>
    <mergeCell ref="C114:C115"/>
    <mergeCell ref="Z102:AD103"/>
    <mergeCell ref="Z106:AD107"/>
    <mergeCell ref="AE106:AG107"/>
    <mergeCell ref="AE110:AG111"/>
    <mergeCell ref="Z110:AD111"/>
    <mergeCell ref="Z82:AD83"/>
    <mergeCell ref="AE82:AG83"/>
    <mergeCell ref="AE86:AG87"/>
    <mergeCell ref="Z86:AD87"/>
    <mergeCell ref="C110:C111"/>
    <mergeCell ref="B110:B111"/>
    <mergeCell ref="Z90:AD91"/>
    <mergeCell ref="AE90:AG91"/>
    <mergeCell ref="AE94:AG95"/>
    <mergeCell ref="Z94:AD95"/>
    <mergeCell ref="W107:X110"/>
    <mergeCell ref="Z98:AD99"/>
    <mergeCell ref="AE98:AG99"/>
    <mergeCell ref="AE102:AG103"/>
    <mergeCell ref="C102:C103"/>
    <mergeCell ref="B102:B103"/>
    <mergeCell ref="B106:B107"/>
    <mergeCell ref="C106:C107"/>
    <mergeCell ref="C82:C83"/>
    <mergeCell ref="C86:C87"/>
    <mergeCell ref="B86:B87"/>
    <mergeCell ref="B98:B99"/>
    <mergeCell ref="C98:C99"/>
    <mergeCell ref="AE76:AG77"/>
    <mergeCell ref="B90:B91"/>
    <mergeCell ref="C90:C91"/>
    <mergeCell ref="U91:V94"/>
    <mergeCell ref="S87:T90"/>
    <mergeCell ref="U83:V86"/>
    <mergeCell ref="Z76:AD77"/>
    <mergeCell ref="C94:C95"/>
    <mergeCell ref="B94:B95"/>
    <mergeCell ref="B82:B83"/>
    <mergeCell ref="W45:X48"/>
    <mergeCell ref="G53:H56"/>
    <mergeCell ref="G61:H64"/>
    <mergeCell ref="G69:H72"/>
    <mergeCell ref="I65:J68"/>
    <mergeCell ref="U72:V75"/>
    <mergeCell ref="W69:X72"/>
    <mergeCell ref="U61:V64"/>
    <mergeCell ref="S66:T69"/>
    <mergeCell ref="Z68:AD69"/>
    <mergeCell ref="AE68:AG69"/>
    <mergeCell ref="N59:O61"/>
    <mergeCell ref="Q57:R60"/>
    <mergeCell ref="AE72:AG73"/>
    <mergeCell ref="Z72:AD73"/>
    <mergeCell ref="Z56:AD57"/>
    <mergeCell ref="Z60:AD61"/>
    <mergeCell ref="AE60:AG61"/>
    <mergeCell ref="AE64:AG65"/>
    <mergeCell ref="Z64:AD65"/>
    <mergeCell ref="C72:C73"/>
    <mergeCell ref="B72:B73"/>
    <mergeCell ref="AE40:AG41"/>
    <mergeCell ref="Z44:AD45"/>
    <mergeCell ref="AE44:AG45"/>
    <mergeCell ref="AE48:AG49"/>
    <mergeCell ref="Z48:AD49"/>
    <mergeCell ref="Z52:AD53"/>
    <mergeCell ref="AE52:AG53"/>
    <mergeCell ref="AE56:AG57"/>
    <mergeCell ref="C64:C65"/>
    <mergeCell ref="B64:B65"/>
    <mergeCell ref="B68:B69"/>
    <mergeCell ref="C68:C69"/>
    <mergeCell ref="U42:V45"/>
    <mergeCell ref="B56:B57"/>
    <mergeCell ref="C56:C57"/>
    <mergeCell ref="C52:C53"/>
    <mergeCell ref="B52:B53"/>
    <mergeCell ref="U53:V56"/>
    <mergeCell ref="S48:T51"/>
    <mergeCell ref="I48:J51"/>
    <mergeCell ref="J25:K28"/>
    <mergeCell ref="B60:B61"/>
    <mergeCell ref="C60:C61"/>
    <mergeCell ref="K57:L60"/>
    <mergeCell ref="H20:I23"/>
    <mergeCell ref="F23:G26"/>
    <mergeCell ref="F31:G34"/>
    <mergeCell ref="B22:B23"/>
    <mergeCell ref="B26:B27"/>
    <mergeCell ref="B30:B31"/>
    <mergeCell ref="B34:B35"/>
    <mergeCell ref="M27:N29"/>
    <mergeCell ref="P25:Q28"/>
    <mergeCell ref="V24:Z25"/>
    <mergeCell ref="B48:B49"/>
    <mergeCell ref="C48:C49"/>
    <mergeCell ref="B44:B45"/>
    <mergeCell ref="G42:H45"/>
    <mergeCell ref="E45:F48"/>
    <mergeCell ref="R21:S24"/>
    <mergeCell ref="R29:S32"/>
    <mergeCell ref="B40:B41"/>
    <mergeCell ref="C40:C41"/>
    <mergeCell ref="Z40:AD41"/>
    <mergeCell ref="AA32:AC33"/>
    <mergeCell ref="V32:Z33"/>
    <mergeCell ref="AA24:AC25"/>
    <mergeCell ref="AA20:AC21"/>
    <mergeCell ref="V20:Z21"/>
    <mergeCell ref="C44:C45"/>
    <mergeCell ref="C30:C31"/>
    <mergeCell ref="C34:C35"/>
    <mergeCell ref="C22:C23"/>
    <mergeCell ref="C26:C27"/>
    <mergeCell ref="V28:Z29"/>
    <mergeCell ref="AA28:AC29"/>
    <mergeCell ref="B18:B19"/>
    <mergeCell ref="C18:C19"/>
    <mergeCell ref="B12:B13"/>
    <mergeCell ref="C12:C13"/>
    <mergeCell ref="Y4:AA5"/>
    <mergeCell ref="Y8:AA9"/>
    <mergeCell ref="Y12:AA13"/>
    <mergeCell ref="T12:X13"/>
    <mergeCell ref="T8:X9"/>
    <mergeCell ref="C4:C5"/>
    <mergeCell ref="C8:C9"/>
    <mergeCell ref="B8:B9"/>
    <mergeCell ref="T4:X5"/>
    <mergeCell ref="P5:Q8"/>
    <mergeCell ref="F9:G12"/>
    <mergeCell ref="N7:O10"/>
    <mergeCell ref="H7:I10"/>
    <mergeCell ref="K9:L11"/>
    <mergeCell ref="B4:B5"/>
  </mergeCells>
  <printOptions/>
  <pageMargins left="0.75" right="0.75" top="1" bottom="1" header="0.512" footer="0.512"/>
  <pageSetup orientation="portrait" paperSize="9" scale="65" r:id="rId2"/>
  <rowBreaks count="1" manualBreakCount="1">
    <brk id="7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B2:AH86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9" defaultRowHeight="15"/>
  <cols>
    <col min="1" max="1" width="3" style="7" customWidth="1"/>
    <col min="2" max="2" width="7.59765625" style="7" customWidth="1"/>
    <col min="3" max="3" width="10.59765625" style="7" customWidth="1"/>
    <col min="4" max="33" width="2.59765625" style="7" customWidth="1"/>
    <col min="34" max="16384" width="9" style="7" customWidth="1"/>
  </cols>
  <sheetData>
    <row r="2" s="60" customFormat="1" ht="24">
      <c r="B2" s="60" t="s">
        <v>165</v>
      </c>
    </row>
    <row r="4" s="59" customFormat="1" ht="17.25">
      <c r="B4" s="59" t="s">
        <v>147</v>
      </c>
    </row>
    <row r="6" s="58" customFormat="1" ht="24">
      <c r="B6" s="60" t="s">
        <v>164</v>
      </c>
    </row>
    <row r="8" spans="2:27" ht="15" customHeight="1">
      <c r="B8" s="56" t="s">
        <v>128</v>
      </c>
      <c r="C8" s="36"/>
      <c r="D8" s="113" t="s">
        <v>129</v>
      </c>
      <c r="E8" s="99"/>
      <c r="F8" s="99"/>
      <c r="G8" s="99"/>
      <c r="H8" s="114"/>
      <c r="I8" s="113" t="s">
        <v>130</v>
      </c>
      <c r="J8" s="99"/>
      <c r="K8" s="99"/>
      <c r="L8" s="99"/>
      <c r="M8" s="114"/>
      <c r="N8" s="113" t="s">
        <v>131</v>
      </c>
      <c r="O8" s="99"/>
      <c r="P8" s="99"/>
      <c r="Q8" s="99"/>
      <c r="R8" s="114"/>
      <c r="S8" s="37"/>
      <c r="T8" s="38" t="s">
        <v>29</v>
      </c>
      <c r="U8" s="38"/>
      <c r="V8" s="113" t="s">
        <v>30</v>
      </c>
      <c r="W8" s="114"/>
      <c r="AA8" s="20"/>
    </row>
    <row r="9" spans="2:34" ht="15" customHeight="1">
      <c r="B9" s="219" t="s">
        <v>199</v>
      </c>
      <c r="C9" s="191" t="s">
        <v>132</v>
      </c>
      <c r="D9" s="121"/>
      <c r="E9" s="122"/>
      <c r="F9" s="122"/>
      <c r="G9" s="122"/>
      <c r="H9" s="123"/>
      <c r="I9" s="39" t="str">
        <f>IF(I10="","",IF(I10&gt;M10,"○","×"))</f>
        <v>○</v>
      </c>
      <c r="J9" s="27">
        <v>21</v>
      </c>
      <c r="K9" s="18" t="s">
        <v>52</v>
      </c>
      <c r="L9" s="27">
        <v>17</v>
      </c>
      <c r="M9" s="40"/>
      <c r="N9" s="16" t="str">
        <f>IF(N10="","",IF(N10&gt;R10,"○","×"))</f>
        <v>○</v>
      </c>
      <c r="O9" s="27">
        <v>21</v>
      </c>
      <c r="P9" s="18" t="s">
        <v>52</v>
      </c>
      <c r="Q9" s="27">
        <v>12</v>
      </c>
      <c r="R9" s="40"/>
      <c r="S9" s="130">
        <f>IF(I9="","",COUNTIF(I9:R9,"○"))</f>
        <v>2</v>
      </c>
      <c r="T9" s="133" t="s">
        <v>21</v>
      </c>
      <c r="U9" s="104">
        <f>IF(I9="","",COUNTIF(I9:R9,"×"))</f>
        <v>0</v>
      </c>
      <c r="V9" s="130">
        <f>IF(AD10="","",RANK(AD10,AD9:AD17))</f>
        <v>1</v>
      </c>
      <c r="W9" s="104"/>
      <c r="X9" s="24"/>
      <c r="Y9" s="24"/>
      <c r="Z9" s="20"/>
      <c r="AA9" s="20"/>
      <c r="AD9" s="106"/>
      <c r="AE9" s="106">
        <f>IF(J9="","",IF(J9&gt;L9,1,0))</f>
        <v>1</v>
      </c>
      <c r="AF9" s="106">
        <f>IF(L9="","",IF(J9&lt;L9,1,0))</f>
        <v>0</v>
      </c>
      <c r="AG9" s="106">
        <f>IF(O9="","",IF(O9&gt;Q9,1,0))</f>
        <v>1</v>
      </c>
      <c r="AH9" s="106">
        <f>IF(Q9="","",IF(O9&lt;Q9,1,0))</f>
        <v>0</v>
      </c>
    </row>
    <row r="10" spans="2:34" ht="15" customHeight="1">
      <c r="B10" s="220"/>
      <c r="C10" s="119"/>
      <c r="D10" s="124"/>
      <c r="E10" s="125"/>
      <c r="F10" s="125"/>
      <c r="G10" s="125"/>
      <c r="H10" s="126"/>
      <c r="I10" s="76">
        <f>IF(J9="","",SUM(AE9:AE11))</f>
        <v>2</v>
      </c>
      <c r="J10" s="24">
        <v>21</v>
      </c>
      <c r="K10" s="18" t="s">
        <v>52</v>
      </c>
      <c r="L10" s="24">
        <v>19</v>
      </c>
      <c r="M10" s="164">
        <f>IF(L9="","",SUM(AF9:AF11))</f>
        <v>0</v>
      </c>
      <c r="N10" s="76">
        <f>IF(O9="","",SUM(AG9:AG11))</f>
        <v>2</v>
      </c>
      <c r="O10" s="41">
        <v>22</v>
      </c>
      <c r="P10" s="18" t="s">
        <v>52</v>
      </c>
      <c r="Q10" s="41">
        <v>20</v>
      </c>
      <c r="R10" s="164">
        <f>IF(Q9="","",SUM(AH9:AH11))</f>
        <v>0</v>
      </c>
      <c r="S10" s="131"/>
      <c r="T10" s="102"/>
      <c r="U10" s="105"/>
      <c r="V10" s="131"/>
      <c r="W10" s="105"/>
      <c r="X10" s="24"/>
      <c r="Y10" s="24"/>
      <c r="Z10" s="20"/>
      <c r="AA10" s="20"/>
      <c r="AD10" s="107">
        <f>IF(S9="","",S9*1000+(I10+N10)*100+((I10+N10)-(M10+R10))*10+((SUM(J9:J11)+SUM(O9:O11))-(SUM(L9:L11)+SUM(Q9:Q11))))</f>
        <v>2457</v>
      </c>
      <c r="AE10" s="106">
        <f>IF(J10="","",IF(J10&gt;L10,1,0))</f>
        <v>1</v>
      </c>
      <c r="AF10" s="106">
        <f>IF(L10="","",IF(J10&lt;L10,1,0))</f>
        <v>0</v>
      </c>
      <c r="AG10" s="106">
        <f>IF(O10="","",IF(O10&gt;Q10,1,0))</f>
        <v>1</v>
      </c>
      <c r="AH10" s="106">
        <f>IF(Q10="","",IF(O10&lt;Q10,1,0))</f>
        <v>0</v>
      </c>
    </row>
    <row r="11" spans="2:34" ht="15" customHeight="1">
      <c r="B11" s="221"/>
      <c r="C11" s="120"/>
      <c r="D11" s="127"/>
      <c r="E11" s="128"/>
      <c r="F11" s="128"/>
      <c r="G11" s="128"/>
      <c r="H11" s="129"/>
      <c r="I11" s="77"/>
      <c r="J11" s="28"/>
      <c r="K11" s="18" t="s">
        <v>52</v>
      </c>
      <c r="L11" s="28"/>
      <c r="M11" s="165"/>
      <c r="N11" s="77"/>
      <c r="O11" s="42"/>
      <c r="P11" s="18" t="s">
        <v>52</v>
      </c>
      <c r="Q11" s="42"/>
      <c r="R11" s="165"/>
      <c r="S11" s="132"/>
      <c r="T11" s="103"/>
      <c r="U11" s="96"/>
      <c r="V11" s="132"/>
      <c r="W11" s="96"/>
      <c r="X11" s="24"/>
      <c r="Y11" s="24"/>
      <c r="Z11" s="34"/>
      <c r="AA11" s="34"/>
      <c r="AD11" s="106"/>
      <c r="AE11" s="106">
        <f>IF(J11="","",IF(J11&gt;L11,1,0))</f>
      </c>
      <c r="AF11" s="106">
        <f>IF(L11="","",IF(J11&lt;L11,1,0))</f>
      </c>
      <c r="AG11" s="106">
        <f>IF(O11="","",IF(O11&gt;Q11,1,0))</f>
      </c>
      <c r="AH11" s="106">
        <f>IF(Q11="","",IF(O11&lt;Q11,1,0))</f>
      </c>
    </row>
    <row r="12" spans="2:34" ht="15" customHeight="1">
      <c r="B12" s="219" t="s">
        <v>201</v>
      </c>
      <c r="C12" s="189" t="s">
        <v>133</v>
      </c>
      <c r="D12" s="39" t="str">
        <f>IF(E12="","",IF(D13&gt;H13,"○","×"))</f>
        <v>×</v>
      </c>
      <c r="E12" s="27">
        <f>IF(L9="","",L9)</f>
        <v>17</v>
      </c>
      <c r="F12" s="26" t="s">
        <v>134</v>
      </c>
      <c r="G12" s="27">
        <f>IF(J9="","",J9)</f>
        <v>21</v>
      </c>
      <c r="H12" s="43"/>
      <c r="I12" s="121"/>
      <c r="J12" s="122"/>
      <c r="K12" s="122"/>
      <c r="L12" s="122"/>
      <c r="M12" s="123"/>
      <c r="N12" s="39" t="str">
        <f>IF(O12="","",IF(N13&gt;R13,"○","×"))</f>
        <v>○</v>
      </c>
      <c r="O12" s="27">
        <v>21</v>
      </c>
      <c r="P12" s="26" t="s">
        <v>134</v>
      </c>
      <c r="Q12" s="27">
        <v>14</v>
      </c>
      <c r="R12" s="44"/>
      <c r="S12" s="130">
        <f>IF(D12="","",COUNTIF(D12:R14,"○"))</f>
        <v>1</v>
      </c>
      <c r="T12" s="133" t="s">
        <v>21</v>
      </c>
      <c r="U12" s="104">
        <f>IF(D12="","",COUNTIF(D12:R14,"×"))</f>
        <v>1</v>
      </c>
      <c r="V12" s="130">
        <f>IF(AD13="","",RANK(AD13,AD9:AD17))</f>
        <v>2</v>
      </c>
      <c r="W12" s="104"/>
      <c r="X12" s="24"/>
      <c r="Y12" s="24"/>
      <c r="Z12" s="34"/>
      <c r="AA12" s="34"/>
      <c r="AD12" s="106"/>
      <c r="AE12" s="106">
        <f>IF(O12="","",IF(O12&gt;Q12,1,0))</f>
        <v>1</v>
      </c>
      <c r="AF12" s="106">
        <f>IF(Q12="","",IF(O12&lt;Q12,1,0))</f>
        <v>0</v>
      </c>
      <c r="AG12" s="106"/>
      <c r="AH12" s="106"/>
    </row>
    <row r="13" spans="2:34" ht="15" customHeight="1">
      <c r="B13" s="220"/>
      <c r="C13" s="119"/>
      <c r="D13" s="76">
        <f>M10</f>
        <v>0</v>
      </c>
      <c r="E13" s="24">
        <f>IF(L10="","",L10)</f>
        <v>19</v>
      </c>
      <c r="F13" s="18" t="s">
        <v>134</v>
      </c>
      <c r="G13" s="24">
        <f>IF(J10="","",J10)</f>
        <v>21</v>
      </c>
      <c r="H13" s="164">
        <f>I10</f>
        <v>2</v>
      </c>
      <c r="I13" s="124"/>
      <c r="J13" s="125"/>
      <c r="K13" s="125"/>
      <c r="L13" s="125"/>
      <c r="M13" s="126"/>
      <c r="N13" s="76">
        <f>IF(O12="","",SUM(AE12:AE14))</f>
        <v>2</v>
      </c>
      <c r="O13" s="24">
        <v>15</v>
      </c>
      <c r="P13" s="18" t="s">
        <v>134</v>
      </c>
      <c r="Q13" s="24">
        <v>21</v>
      </c>
      <c r="R13" s="164">
        <f>IF(Q12="","",SUM(AF12:AF14))</f>
        <v>1</v>
      </c>
      <c r="S13" s="131"/>
      <c r="T13" s="102"/>
      <c r="U13" s="105"/>
      <c r="V13" s="131"/>
      <c r="W13" s="105"/>
      <c r="X13" s="24"/>
      <c r="Y13" s="24"/>
      <c r="Z13" s="34"/>
      <c r="AA13" s="34"/>
      <c r="AD13" s="107">
        <f>IF(S12="","",S12*1000+(D13+N13)*100+((D13+N13)-(H13+R13))*10+((SUM(E12:E14)+SUM(O12:O14))-(SUM(G12:G14)+SUM(Q12:Q14))))</f>
        <v>1192</v>
      </c>
      <c r="AE13" s="106">
        <f>IF(O13="","",IF(O13&gt;Q13,1,0))</f>
        <v>0</v>
      </c>
      <c r="AF13" s="106">
        <f>IF(Q13="","",IF(O13&lt;Q13,1,0))</f>
        <v>1</v>
      </c>
      <c r="AG13" s="106"/>
      <c r="AH13" s="106"/>
    </row>
    <row r="14" spans="2:34" ht="15" customHeight="1">
      <c r="B14" s="221"/>
      <c r="C14" s="120"/>
      <c r="D14" s="77"/>
      <c r="E14" s="28">
        <f>IF(L11="","",L11)</f>
      </c>
      <c r="F14" s="22" t="s">
        <v>134</v>
      </c>
      <c r="G14" s="28">
        <f>IF(J11="","",J11)</f>
      </c>
      <c r="H14" s="165"/>
      <c r="I14" s="127"/>
      <c r="J14" s="128"/>
      <c r="K14" s="128"/>
      <c r="L14" s="128"/>
      <c r="M14" s="129"/>
      <c r="N14" s="77"/>
      <c r="O14" s="28">
        <v>21</v>
      </c>
      <c r="P14" s="18" t="s">
        <v>134</v>
      </c>
      <c r="Q14" s="28">
        <v>14</v>
      </c>
      <c r="R14" s="165"/>
      <c r="S14" s="132"/>
      <c r="T14" s="103"/>
      <c r="U14" s="96"/>
      <c r="V14" s="132"/>
      <c r="W14" s="96"/>
      <c r="X14" s="24"/>
      <c r="Y14" s="24"/>
      <c r="Z14" s="34"/>
      <c r="AA14" s="34"/>
      <c r="AD14" s="106"/>
      <c r="AE14" s="106">
        <f>IF(O14="","",IF(O14&gt;Q14,1,0))</f>
        <v>1</v>
      </c>
      <c r="AF14" s="106">
        <f>IF(Q14="","",IF(O14&lt;Q14,1,0))</f>
        <v>0</v>
      </c>
      <c r="AG14" s="106"/>
      <c r="AH14" s="106"/>
    </row>
    <row r="15" spans="2:34" ht="15" customHeight="1">
      <c r="B15" s="220" t="s">
        <v>202</v>
      </c>
      <c r="C15" s="189" t="s">
        <v>135</v>
      </c>
      <c r="D15" s="39" t="str">
        <f>IF(E15="","",IF(D16&gt;H16,"○","×"))</f>
        <v>×</v>
      </c>
      <c r="E15" s="27">
        <f>IF(Q9="","",Q9)</f>
        <v>12</v>
      </c>
      <c r="F15" s="26" t="s">
        <v>50</v>
      </c>
      <c r="G15" s="27">
        <f>IF(O9="","",O9)</f>
        <v>21</v>
      </c>
      <c r="H15" s="44"/>
      <c r="I15" s="39" t="str">
        <f>IF(J15="","",IF(I16&gt;M16,"○","×"))</f>
        <v>×</v>
      </c>
      <c r="J15" s="27">
        <f>IF(Q12="","",Q12)</f>
        <v>14</v>
      </c>
      <c r="K15" s="18" t="s">
        <v>50</v>
      </c>
      <c r="L15" s="27">
        <f>IF(O12="","",O12)</f>
        <v>21</v>
      </c>
      <c r="M15" s="44"/>
      <c r="N15" s="121"/>
      <c r="O15" s="122"/>
      <c r="P15" s="122"/>
      <c r="Q15" s="122"/>
      <c r="R15" s="123"/>
      <c r="S15" s="130">
        <f>IF(D15="","",COUNTIF(D15:M15,"○"))</f>
        <v>0</v>
      </c>
      <c r="T15" s="133" t="s">
        <v>21</v>
      </c>
      <c r="U15" s="104">
        <f>IF(D15="","",COUNTIF(D15:M15,"×"))</f>
        <v>2</v>
      </c>
      <c r="V15" s="130">
        <f>IF(AD16="","",RANK(AD16,AD9:AD17))</f>
        <v>3</v>
      </c>
      <c r="W15" s="104"/>
      <c r="X15" s="24"/>
      <c r="Y15" s="24"/>
      <c r="Z15" s="34"/>
      <c r="AA15" s="34"/>
      <c r="AD15" s="106"/>
      <c r="AE15" s="106"/>
      <c r="AF15" s="106"/>
      <c r="AG15" s="106"/>
      <c r="AH15" s="106"/>
    </row>
    <row r="16" spans="2:34" ht="15" customHeight="1">
      <c r="B16" s="220"/>
      <c r="C16" s="119"/>
      <c r="D16" s="76">
        <f>R10</f>
        <v>0</v>
      </c>
      <c r="E16" s="24">
        <f>IF(Q10="","",Q10)</f>
        <v>20</v>
      </c>
      <c r="F16" s="18" t="s">
        <v>50</v>
      </c>
      <c r="G16" s="24">
        <f>IF(O10="","",O10)</f>
        <v>22</v>
      </c>
      <c r="H16" s="164">
        <f>N10</f>
        <v>2</v>
      </c>
      <c r="I16" s="76">
        <f>R13</f>
        <v>1</v>
      </c>
      <c r="J16" s="24">
        <f>IF(Q13="","",Q13)</f>
        <v>21</v>
      </c>
      <c r="K16" s="18" t="s">
        <v>50</v>
      </c>
      <c r="L16" s="41">
        <f>IF(O13="","",O13)</f>
        <v>15</v>
      </c>
      <c r="M16" s="164">
        <f>N13</f>
        <v>2</v>
      </c>
      <c r="N16" s="124"/>
      <c r="O16" s="125"/>
      <c r="P16" s="125"/>
      <c r="Q16" s="125"/>
      <c r="R16" s="126"/>
      <c r="S16" s="131"/>
      <c r="T16" s="102"/>
      <c r="U16" s="105"/>
      <c r="V16" s="131"/>
      <c r="W16" s="105"/>
      <c r="X16" s="24"/>
      <c r="Y16" s="24"/>
      <c r="Z16" s="34"/>
      <c r="AA16" s="34"/>
      <c r="AD16" s="106">
        <f>IF(S15="","",S15*1000+(D16+I16)*100+((D16+I16)-(H16+M16))*10+((SUM(E15:E17)+SUM(J15:J17))-(SUM(G15:G17)+SUM(L15:L17))))</f>
        <v>51</v>
      </c>
      <c r="AE16" s="106"/>
      <c r="AF16" s="106"/>
      <c r="AG16" s="106"/>
      <c r="AH16" s="106"/>
    </row>
    <row r="17" spans="2:34" ht="15" customHeight="1">
      <c r="B17" s="221"/>
      <c r="C17" s="120"/>
      <c r="D17" s="77"/>
      <c r="E17" s="28">
        <f>IF(Q11="","",Q11)</f>
      </c>
      <c r="F17" s="22" t="s">
        <v>50</v>
      </c>
      <c r="G17" s="28">
        <f>IF(O11="","",O11)</f>
      </c>
      <c r="H17" s="165"/>
      <c r="I17" s="77"/>
      <c r="J17" s="28">
        <f>IF(Q14="","",Q14)</f>
        <v>14</v>
      </c>
      <c r="K17" s="18" t="s">
        <v>50</v>
      </c>
      <c r="L17" s="42">
        <f>IF(O14="","",O14)</f>
        <v>21</v>
      </c>
      <c r="M17" s="165"/>
      <c r="N17" s="127"/>
      <c r="O17" s="128"/>
      <c r="P17" s="128"/>
      <c r="Q17" s="128"/>
      <c r="R17" s="129"/>
      <c r="S17" s="132"/>
      <c r="T17" s="103"/>
      <c r="U17" s="96"/>
      <c r="V17" s="132"/>
      <c r="W17" s="96"/>
      <c r="X17" s="24"/>
      <c r="Y17" s="24"/>
      <c r="Z17" s="34"/>
      <c r="AA17" s="34"/>
      <c r="AD17" s="106"/>
      <c r="AE17" s="106"/>
      <c r="AF17" s="106"/>
      <c r="AG17" s="106"/>
      <c r="AH17" s="106"/>
    </row>
    <row r="18" spans="2:34" s="29" customFormat="1" ht="15" customHeight="1">
      <c r="B18" s="45"/>
      <c r="C18" s="45"/>
      <c r="K18" s="46"/>
      <c r="AD18" s="106"/>
      <c r="AE18" s="106"/>
      <c r="AF18" s="106"/>
      <c r="AG18" s="106"/>
      <c r="AH18" s="106"/>
    </row>
    <row r="19" spans="2:34" ht="15" customHeight="1">
      <c r="B19" s="56" t="s">
        <v>136</v>
      </c>
      <c r="C19" s="36"/>
      <c r="D19" s="222" t="s">
        <v>137</v>
      </c>
      <c r="E19" s="99"/>
      <c r="F19" s="99"/>
      <c r="G19" s="99"/>
      <c r="H19" s="114"/>
      <c r="I19" s="222" t="s">
        <v>170</v>
      </c>
      <c r="J19" s="99"/>
      <c r="K19" s="99"/>
      <c r="L19" s="99"/>
      <c r="M19" s="114"/>
      <c r="N19" s="222" t="s">
        <v>169</v>
      </c>
      <c r="O19" s="99"/>
      <c r="P19" s="99"/>
      <c r="Q19" s="99"/>
      <c r="R19" s="114"/>
      <c r="S19" s="37"/>
      <c r="T19" s="38" t="s">
        <v>29</v>
      </c>
      <c r="U19" s="38"/>
      <c r="V19" s="113" t="s">
        <v>30</v>
      </c>
      <c r="W19" s="114"/>
      <c r="AA19" s="20"/>
      <c r="AD19" s="106"/>
      <c r="AE19" s="106"/>
      <c r="AF19" s="106"/>
      <c r="AG19" s="106"/>
      <c r="AH19" s="106"/>
    </row>
    <row r="20" spans="2:34" ht="15" customHeight="1">
      <c r="B20" s="219" t="s">
        <v>198</v>
      </c>
      <c r="C20" s="191" t="s">
        <v>168</v>
      </c>
      <c r="D20" s="121"/>
      <c r="E20" s="122"/>
      <c r="F20" s="122"/>
      <c r="G20" s="122"/>
      <c r="H20" s="123"/>
      <c r="I20" s="39" t="str">
        <f>IF(I21="","",IF(I21&gt;M21,"○","×"))</f>
        <v>○</v>
      </c>
      <c r="J20" s="27">
        <v>21</v>
      </c>
      <c r="K20" s="18" t="s">
        <v>39</v>
      </c>
      <c r="L20" s="27">
        <v>12</v>
      </c>
      <c r="M20" s="40"/>
      <c r="N20" s="16" t="str">
        <f>IF(N21="","",IF(N21&gt;R21,"○","×"))</f>
        <v>×</v>
      </c>
      <c r="O20" s="27">
        <v>9</v>
      </c>
      <c r="P20" s="18" t="s">
        <v>39</v>
      </c>
      <c r="Q20" s="27">
        <v>21</v>
      </c>
      <c r="R20" s="40"/>
      <c r="S20" s="130">
        <f>IF(I20="","",COUNTIF(I20:R20,"○"))</f>
        <v>1</v>
      </c>
      <c r="T20" s="133" t="s">
        <v>21</v>
      </c>
      <c r="U20" s="104">
        <f>IF(I20="","",COUNTIF(I20:R20,"×"))</f>
        <v>1</v>
      </c>
      <c r="V20" s="130">
        <f>IF(AD21="","",RANK(AD21,AD20:AD28))</f>
        <v>2</v>
      </c>
      <c r="W20" s="104"/>
      <c r="X20" s="24"/>
      <c r="Y20" s="24"/>
      <c r="Z20" s="20"/>
      <c r="AA20" s="20"/>
      <c r="AD20" s="106"/>
      <c r="AE20" s="106">
        <f>IF(J20="","",IF(J20&gt;L20,1,0))</f>
        <v>1</v>
      </c>
      <c r="AF20" s="106">
        <f>IF(L20="","",IF(J20&lt;L20,1,0))</f>
        <v>0</v>
      </c>
      <c r="AG20" s="106">
        <f>IF(O20="","",IF(O20&gt;Q20,1,0))</f>
        <v>0</v>
      </c>
      <c r="AH20" s="106">
        <f>IF(Q20="","",IF(O20&lt;Q20,1,0))</f>
        <v>1</v>
      </c>
    </row>
    <row r="21" spans="2:34" ht="15" customHeight="1">
      <c r="B21" s="220"/>
      <c r="C21" s="119"/>
      <c r="D21" s="124"/>
      <c r="E21" s="125"/>
      <c r="F21" s="125"/>
      <c r="G21" s="125"/>
      <c r="H21" s="126"/>
      <c r="I21" s="76">
        <f>IF(J20="","",SUM(AE20:AE22))</f>
        <v>2</v>
      </c>
      <c r="J21" s="24">
        <v>21</v>
      </c>
      <c r="K21" s="18" t="s">
        <v>39</v>
      </c>
      <c r="L21" s="24">
        <v>1</v>
      </c>
      <c r="M21" s="164">
        <f>IF(L20="","",SUM(AF20:AF22))</f>
        <v>0</v>
      </c>
      <c r="N21" s="76">
        <f>IF(O20="","",SUM(AG20:AG22))</f>
        <v>0</v>
      </c>
      <c r="O21" s="41">
        <v>8</v>
      </c>
      <c r="P21" s="18" t="s">
        <v>39</v>
      </c>
      <c r="Q21" s="41">
        <v>21</v>
      </c>
      <c r="R21" s="164">
        <f>IF(Q20="","",SUM(AH20:AH22))</f>
        <v>2</v>
      </c>
      <c r="S21" s="131"/>
      <c r="T21" s="102"/>
      <c r="U21" s="105"/>
      <c r="V21" s="131"/>
      <c r="W21" s="105"/>
      <c r="X21" s="24"/>
      <c r="Y21" s="24"/>
      <c r="Z21" s="20"/>
      <c r="AA21" s="20"/>
      <c r="AD21" s="107">
        <f>IF(S20="","",S20*1000+(I21+N21)*100+((I21+N21)-(M21+R21))*10+((SUM(J20:J22)+SUM(O20:O22))-(SUM(L20:L22)+SUM(Q20:Q22))))</f>
        <v>1204</v>
      </c>
      <c r="AE21" s="106">
        <f>IF(J21="","",IF(J21&gt;L21,1,0))</f>
        <v>1</v>
      </c>
      <c r="AF21" s="106">
        <f>IF(L21="","",IF(J21&lt;L21,1,0))</f>
        <v>0</v>
      </c>
      <c r="AG21" s="106">
        <f>IF(O21="","",IF(O21&gt;Q21,1,0))</f>
        <v>0</v>
      </c>
      <c r="AH21" s="106">
        <f>IF(Q21="","",IF(O21&lt;Q21,1,0))</f>
        <v>1</v>
      </c>
    </row>
    <row r="22" spans="2:34" ht="15" customHeight="1">
      <c r="B22" s="221"/>
      <c r="C22" s="120"/>
      <c r="D22" s="127"/>
      <c r="E22" s="128"/>
      <c r="F22" s="128"/>
      <c r="G22" s="128"/>
      <c r="H22" s="129"/>
      <c r="I22" s="77"/>
      <c r="J22" s="28"/>
      <c r="K22" s="18" t="s">
        <v>39</v>
      </c>
      <c r="L22" s="28"/>
      <c r="M22" s="165"/>
      <c r="N22" s="77"/>
      <c r="O22" s="42"/>
      <c r="P22" s="18" t="s">
        <v>39</v>
      </c>
      <c r="Q22" s="42"/>
      <c r="R22" s="165"/>
      <c r="S22" s="132"/>
      <c r="T22" s="103"/>
      <c r="U22" s="96"/>
      <c r="V22" s="132"/>
      <c r="W22" s="96"/>
      <c r="X22" s="24"/>
      <c r="Y22" s="24"/>
      <c r="Z22" s="34"/>
      <c r="AA22" s="34"/>
      <c r="AD22" s="106"/>
      <c r="AE22" s="106">
        <f>IF(J22="","",IF(J22&gt;L22,1,0))</f>
      </c>
      <c r="AF22" s="106">
        <f>IF(L22="","",IF(J22&lt;L22,1,0))</f>
      </c>
      <c r="AG22" s="106">
        <f>IF(O22="","",IF(O22&gt;Q22,1,0))</f>
      </c>
      <c r="AH22" s="106">
        <f>IF(Q22="","",IF(O22&lt;Q22,1,0))</f>
      </c>
    </row>
    <row r="23" spans="2:34" ht="15" customHeight="1">
      <c r="B23" s="219" t="s">
        <v>203</v>
      </c>
      <c r="C23" s="191" t="s">
        <v>167</v>
      </c>
      <c r="D23" s="39" t="str">
        <f>IF(E23="","",IF(D24&gt;H24,"○","×"))</f>
        <v>×</v>
      </c>
      <c r="E23" s="27">
        <f>IF(L20="","",L20)</f>
        <v>12</v>
      </c>
      <c r="F23" s="26" t="s">
        <v>138</v>
      </c>
      <c r="G23" s="27">
        <f>IF(J20="","",J20)</f>
        <v>21</v>
      </c>
      <c r="H23" s="43"/>
      <c r="I23" s="121"/>
      <c r="J23" s="122"/>
      <c r="K23" s="122"/>
      <c r="L23" s="122"/>
      <c r="M23" s="123"/>
      <c r="N23" s="39" t="str">
        <f>IF(O23="","",IF(N24&gt;R24,"○","×"))</f>
        <v>×</v>
      </c>
      <c r="O23" s="27">
        <v>9</v>
      </c>
      <c r="P23" s="26" t="s">
        <v>138</v>
      </c>
      <c r="Q23" s="27">
        <v>21</v>
      </c>
      <c r="R23" s="44"/>
      <c r="S23" s="130">
        <f>IF(D23="","",COUNTIF(D23:R25,"○"))</f>
        <v>0</v>
      </c>
      <c r="T23" s="133" t="s">
        <v>21</v>
      </c>
      <c r="U23" s="104">
        <f>IF(D23="","",COUNTIF(D23:R25,"×"))</f>
        <v>2</v>
      </c>
      <c r="V23" s="130">
        <f>IF(AD24="","",RANK(AD24,AD20:AD28))</f>
        <v>3</v>
      </c>
      <c r="W23" s="104"/>
      <c r="X23" s="24"/>
      <c r="Y23" s="24"/>
      <c r="Z23" s="34"/>
      <c r="AA23" s="34"/>
      <c r="AD23" s="106"/>
      <c r="AE23" s="106">
        <f>IF(O23="","",IF(O23&gt;Q23,1,0))</f>
        <v>0</v>
      </c>
      <c r="AF23" s="106">
        <f>IF(Q23="","",IF(O23&lt;Q23,1,0))</f>
        <v>1</v>
      </c>
      <c r="AG23" s="106"/>
      <c r="AH23" s="106"/>
    </row>
    <row r="24" spans="2:34" ht="15" customHeight="1">
      <c r="B24" s="220"/>
      <c r="C24" s="119"/>
      <c r="D24" s="76">
        <f>M21</f>
        <v>0</v>
      </c>
      <c r="E24" s="24">
        <f>IF(L21="","",L21)</f>
        <v>1</v>
      </c>
      <c r="F24" s="18" t="s">
        <v>138</v>
      </c>
      <c r="G24" s="24">
        <f>IF(J21="","",J21)</f>
        <v>21</v>
      </c>
      <c r="H24" s="164">
        <f>I21</f>
        <v>2</v>
      </c>
      <c r="I24" s="124"/>
      <c r="J24" s="125"/>
      <c r="K24" s="125"/>
      <c r="L24" s="125"/>
      <c r="M24" s="126"/>
      <c r="N24" s="76">
        <f>IF(O23="","",SUM(AE23:AE25))</f>
        <v>0</v>
      </c>
      <c r="O24" s="24">
        <v>7</v>
      </c>
      <c r="P24" s="18" t="s">
        <v>138</v>
      </c>
      <c r="Q24" s="24">
        <v>21</v>
      </c>
      <c r="R24" s="164">
        <f>IF(Q23="","",SUM(AF23:AF25))</f>
        <v>2</v>
      </c>
      <c r="S24" s="131"/>
      <c r="T24" s="102"/>
      <c r="U24" s="105"/>
      <c r="V24" s="131"/>
      <c r="W24" s="105"/>
      <c r="X24" s="24"/>
      <c r="Y24" s="24"/>
      <c r="Z24" s="34"/>
      <c r="AA24" s="34"/>
      <c r="AD24" s="107">
        <f>IF(S23="","",S23*1000+(D24+N24)*100+((D24+N24)-(H24+R24))*10+((SUM(E23:E25)+SUM(O23:O25))-(SUM(G23:G25)+SUM(Q23:Q25))))</f>
        <v>-95</v>
      </c>
      <c r="AE24" s="106">
        <f>IF(O24="","",IF(O24&gt;Q24,1,0))</f>
        <v>0</v>
      </c>
      <c r="AF24" s="106">
        <f>IF(Q24="","",IF(O24&lt;Q24,1,0))</f>
        <v>1</v>
      </c>
      <c r="AG24" s="106"/>
      <c r="AH24" s="106"/>
    </row>
    <row r="25" spans="2:34" ht="15" customHeight="1">
      <c r="B25" s="221"/>
      <c r="C25" s="120"/>
      <c r="D25" s="77"/>
      <c r="E25" s="28">
        <f>IF(L22="","",L22)</f>
      </c>
      <c r="F25" s="22" t="s">
        <v>138</v>
      </c>
      <c r="G25" s="28">
        <f>IF(J22="","",J22)</f>
      </c>
      <c r="H25" s="165"/>
      <c r="I25" s="127"/>
      <c r="J25" s="128"/>
      <c r="K25" s="128"/>
      <c r="L25" s="128"/>
      <c r="M25" s="129"/>
      <c r="N25" s="77"/>
      <c r="O25" s="28"/>
      <c r="P25" s="18" t="s">
        <v>138</v>
      </c>
      <c r="Q25" s="28"/>
      <c r="R25" s="165"/>
      <c r="S25" s="132"/>
      <c r="T25" s="103"/>
      <c r="U25" s="96"/>
      <c r="V25" s="132"/>
      <c r="W25" s="96"/>
      <c r="X25" s="24"/>
      <c r="Y25" s="24"/>
      <c r="Z25" s="34"/>
      <c r="AA25" s="34"/>
      <c r="AD25" s="106"/>
      <c r="AE25" s="106">
        <f>IF(O25="","",IF(O25&gt;Q25,1,0))</f>
      </c>
      <c r="AF25" s="106">
        <f>IF(Q25="","",IF(O25&lt;Q25,1,0))</f>
      </c>
      <c r="AG25" s="106"/>
      <c r="AH25" s="106"/>
    </row>
    <row r="26" spans="2:34" ht="15" customHeight="1">
      <c r="B26" s="220" t="s">
        <v>204</v>
      </c>
      <c r="C26" s="191" t="s">
        <v>166</v>
      </c>
      <c r="D26" s="39" t="str">
        <f>IF(E26="","",IF(D27&gt;H27,"○","×"))</f>
        <v>○</v>
      </c>
      <c r="E26" s="27">
        <f>IF(Q20="","",Q20)</f>
        <v>21</v>
      </c>
      <c r="F26" s="26" t="s">
        <v>139</v>
      </c>
      <c r="G26" s="27">
        <f>IF(O20="","",O20)</f>
        <v>9</v>
      </c>
      <c r="H26" s="44"/>
      <c r="I26" s="39" t="str">
        <f>IF(J26="","",IF(I27&gt;M27,"○","×"))</f>
        <v>○</v>
      </c>
      <c r="J26" s="27">
        <f>IF(Q23="","",Q23)</f>
        <v>21</v>
      </c>
      <c r="K26" s="18" t="s">
        <v>139</v>
      </c>
      <c r="L26" s="27">
        <f>IF(O23="","",O23)</f>
        <v>9</v>
      </c>
      <c r="M26" s="44"/>
      <c r="N26" s="121"/>
      <c r="O26" s="122"/>
      <c r="P26" s="122"/>
      <c r="Q26" s="122"/>
      <c r="R26" s="123"/>
      <c r="S26" s="130">
        <f>IF(D26="","",COUNTIF(D26:M26,"○"))</f>
        <v>2</v>
      </c>
      <c r="T26" s="133" t="s">
        <v>21</v>
      </c>
      <c r="U26" s="104">
        <f>IF(D26="","",COUNTIF(D26:M26,"×"))</f>
        <v>0</v>
      </c>
      <c r="V26" s="130">
        <f>IF(AD27="","",RANK(AD27,AD20:AD28))</f>
        <v>1</v>
      </c>
      <c r="W26" s="104"/>
      <c r="X26" s="24"/>
      <c r="Y26" s="24"/>
      <c r="Z26" s="34"/>
      <c r="AA26" s="34"/>
      <c r="AD26" s="106"/>
      <c r="AE26" s="106"/>
      <c r="AF26" s="106"/>
      <c r="AG26" s="106"/>
      <c r="AH26" s="106"/>
    </row>
    <row r="27" spans="2:34" ht="15" customHeight="1">
      <c r="B27" s="220"/>
      <c r="C27" s="119"/>
      <c r="D27" s="76">
        <f>R21</f>
        <v>2</v>
      </c>
      <c r="E27" s="24">
        <f>IF(Q21="","",Q21)</f>
        <v>21</v>
      </c>
      <c r="F27" s="18" t="s">
        <v>139</v>
      </c>
      <c r="G27" s="24">
        <f>IF(O21="","",O21)</f>
        <v>8</v>
      </c>
      <c r="H27" s="164">
        <f>N21</f>
        <v>0</v>
      </c>
      <c r="I27" s="76">
        <f>R24</f>
        <v>2</v>
      </c>
      <c r="J27" s="24">
        <f>IF(Q24="","",Q24)</f>
        <v>21</v>
      </c>
      <c r="K27" s="18" t="s">
        <v>139</v>
      </c>
      <c r="L27" s="41">
        <f>IF(O24="","",O24)</f>
        <v>7</v>
      </c>
      <c r="M27" s="164">
        <f>N24</f>
        <v>0</v>
      </c>
      <c r="N27" s="124"/>
      <c r="O27" s="125"/>
      <c r="P27" s="125"/>
      <c r="Q27" s="125"/>
      <c r="R27" s="126"/>
      <c r="S27" s="131"/>
      <c r="T27" s="102"/>
      <c r="U27" s="105"/>
      <c r="V27" s="131"/>
      <c r="W27" s="105"/>
      <c r="X27" s="24"/>
      <c r="Y27" s="24"/>
      <c r="Z27" s="34"/>
      <c r="AA27" s="34"/>
      <c r="AD27" s="107">
        <f>IF(S26="","",S26*1000+(D27+I27)*100+((D27+I27)-(H27+M27))*10+((SUM(E26:E28)+SUM(J26:J28))-(SUM(G26:G28)+SUM(L26:L28))))</f>
        <v>2491</v>
      </c>
      <c r="AE27" s="106"/>
      <c r="AF27" s="106"/>
      <c r="AG27" s="106"/>
      <c r="AH27" s="106"/>
    </row>
    <row r="28" spans="2:34" ht="15" customHeight="1">
      <c r="B28" s="221"/>
      <c r="C28" s="120"/>
      <c r="D28" s="77"/>
      <c r="E28" s="28">
        <f>IF(Q22="","",Q22)</f>
      </c>
      <c r="F28" s="22" t="s">
        <v>139</v>
      </c>
      <c r="G28" s="28">
        <f>IF(O22="","",O22)</f>
      </c>
      <c r="H28" s="165"/>
      <c r="I28" s="77"/>
      <c r="J28" s="28">
        <f>IF(Q25="","",Q25)</f>
      </c>
      <c r="K28" s="18" t="s">
        <v>139</v>
      </c>
      <c r="L28" s="42">
        <f>IF(O25="","",O25)</f>
      </c>
      <c r="M28" s="165"/>
      <c r="N28" s="127"/>
      <c r="O28" s="128"/>
      <c r="P28" s="128"/>
      <c r="Q28" s="128"/>
      <c r="R28" s="129"/>
      <c r="S28" s="132"/>
      <c r="T28" s="103"/>
      <c r="U28" s="96"/>
      <c r="V28" s="132"/>
      <c r="W28" s="96"/>
      <c r="X28" s="24"/>
      <c r="Y28" s="24"/>
      <c r="Z28" s="34"/>
      <c r="AA28" s="34"/>
      <c r="AD28" s="106"/>
      <c r="AE28" s="106"/>
      <c r="AF28" s="106"/>
      <c r="AG28" s="106"/>
      <c r="AH28" s="106"/>
    </row>
    <row r="29" spans="2:11" s="29" customFormat="1" ht="15" customHeight="1">
      <c r="B29" s="45"/>
      <c r="C29" s="45"/>
      <c r="K29" s="46"/>
    </row>
    <row r="30" spans="2:11" s="29" customFormat="1" ht="15" customHeight="1">
      <c r="B30" s="45"/>
      <c r="C30" s="45"/>
      <c r="K30" s="31"/>
    </row>
    <row r="31" spans="2:11" s="29" customFormat="1" ht="15" customHeight="1">
      <c r="B31" s="45"/>
      <c r="C31" s="45"/>
      <c r="K31" s="31"/>
    </row>
    <row r="32" spans="2:11" s="29" customFormat="1" ht="15" customHeight="1">
      <c r="B32" s="45"/>
      <c r="C32" s="45"/>
      <c r="K32" s="31"/>
    </row>
    <row r="33" ht="13.5"/>
    <row r="34" spans="2:17" ht="14.25" thickBot="1">
      <c r="B34" s="111" t="str">
        <f>INDEX(B9:B17,MATCH(1,V9:V17,0),1)</f>
        <v>（中 萩）</v>
      </c>
      <c r="C34" s="226" t="str">
        <f>INDEX(C9:C17,MATCH(1,V9:V17,0),1)</f>
        <v>近藤　歩愛
篠原　多輝</v>
      </c>
      <c r="D34" s="63"/>
      <c r="E34" s="63"/>
      <c r="F34" s="71"/>
      <c r="G34" s="10"/>
      <c r="H34" s="10"/>
      <c r="I34" s="10"/>
      <c r="J34" s="227" t="str">
        <f>INDEX(C20:C28,MATCH(1,V20:V28,0),1)</f>
        <v>中田　彩音
佐々木 愛莉</v>
      </c>
      <c r="K34" s="227"/>
      <c r="L34" s="227"/>
      <c r="M34" s="227"/>
      <c r="N34" s="227"/>
      <c r="O34" s="91" t="str">
        <f>INDEX(B20:B28,MATCH(1,V20:V28,0),1)</f>
        <v>（角 野）</v>
      </c>
      <c r="P34" s="91"/>
      <c r="Q34" s="91"/>
    </row>
    <row r="35" spans="2:17" ht="14.25" thickTop="1">
      <c r="B35" s="111"/>
      <c r="C35" s="226"/>
      <c r="F35" s="101" t="s">
        <v>263</v>
      </c>
      <c r="G35" s="202"/>
      <c r="J35" s="227"/>
      <c r="K35" s="227"/>
      <c r="L35" s="227"/>
      <c r="M35" s="227"/>
      <c r="N35" s="227"/>
      <c r="O35" s="91"/>
      <c r="P35" s="91"/>
      <c r="Q35" s="91"/>
    </row>
    <row r="36" spans="6:7" ht="13.5">
      <c r="F36" s="109"/>
      <c r="G36" s="109"/>
    </row>
    <row r="37" spans="6:7" ht="13.5">
      <c r="F37" s="109"/>
      <c r="G37" s="109"/>
    </row>
    <row r="39" s="58" customFormat="1" ht="24">
      <c r="B39" s="60" t="s">
        <v>171</v>
      </c>
    </row>
    <row r="40" ht="13.5"/>
    <row r="41" spans="2:25" ht="13.5">
      <c r="B41" s="109" t="s">
        <v>198</v>
      </c>
      <c r="C41" s="226" t="s">
        <v>140</v>
      </c>
      <c r="D41" s="10"/>
      <c r="E41" s="10"/>
      <c r="F41" s="10"/>
      <c r="G41" s="10"/>
      <c r="H41" s="10"/>
      <c r="O41" s="10"/>
      <c r="P41" s="10"/>
      <c r="Q41" s="10"/>
      <c r="R41" s="227" t="s">
        <v>141</v>
      </c>
      <c r="S41" s="110"/>
      <c r="T41" s="110"/>
      <c r="U41" s="110"/>
      <c r="V41" s="110"/>
      <c r="W41" s="91" t="s">
        <v>199</v>
      </c>
      <c r="X41" s="91"/>
      <c r="Y41" s="91"/>
    </row>
    <row r="42" spans="2:25" ht="13.5">
      <c r="B42" s="109"/>
      <c r="C42" s="112"/>
      <c r="H42" s="47"/>
      <c r="N42" s="34"/>
      <c r="O42" s="209" t="s">
        <v>246</v>
      </c>
      <c r="P42" s="210"/>
      <c r="R42" s="110"/>
      <c r="S42" s="110"/>
      <c r="T42" s="110"/>
      <c r="U42" s="110"/>
      <c r="V42" s="110"/>
      <c r="W42" s="91"/>
      <c r="X42" s="91"/>
      <c r="Y42" s="91"/>
    </row>
    <row r="43" spans="8:16" ht="14.25" thickBot="1">
      <c r="H43" s="25"/>
      <c r="M43" s="63"/>
      <c r="N43" s="66"/>
      <c r="O43" s="194"/>
      <c r="P43" s="193"/>
    </row>
    <row r="44" spans="7:16" ht="14.25" thickTop="1">
      <c r="G44" s="171" t="s">
        <v>251</v>
      </c>
      <c r="H44" s="174"/>
      <c r="L44" s="69"/>
      <c r="M44" s="223" t="s">
        <v>257</v>
      </c>
      <c r="N44" s="224"/>
      <c r="O44" s="193"/>
      <c r="P44" s="193"/>
    </row>
    <row r="45" spans="2:25" ht="14.25" thickBot="1">
      <c r="B45" s="109" t="s">
        <v>22</v>
      </c>
      <c r="C45" s="226" t="s">
        <v>142</v>
      </c>
      <c r="D45" s="63"/>
      <c r="E45" s="63"/>
      <c r="F45" s="63"/>
      <c r="G45" s="172"/>
      <c r="H45" s="174"/>
      <c r="I45" s="11"/>
      <c r="J45" s="70"/>
      <c r="K45" s="68"/>
      <c r="L45" s="71"/>
      <c r="M45" s="193"/>
      <c r="N45" s="225"/>
      <c r="O45" s="211"/>
      <c r="P45" s="211"/>
      <c r="Q45" s="63"/>
      <c r="R45" s="229" t="s">
        <v>143</v>
      </c>
      <c r="S45" s="110"/>
      <c r="T45" s="110"/>
      <c r="U45" s="110"/>
      <c r="V45" s="110"/>
      <c r="W45" s="228" t="s">
        <v>200</v>
      </c>
      <c r="X45" s="91"/>
      <c r="Y45" s="91"/>
    </row>
    <row r="46" spans="2:25" ht="14.25" thickTop="1">
      <c r="B46" s="109"/>
      <c r="C46" s="112"/>
      <c r="E46" s="204" t="s">
        <v>247</v>
      </c>
      <c r="F46" s="205"/>
      <c r="G46" s="172"/>
      <c r="H46" s="172"/>
      <c r="I46" s="73"/>
      <c r="J46" s="100" t="s">
        <v>262</v>
      </c>
      <c r="K46" s="218"/>
      <c r="L46" s="25"/>
      <c r="M46" s="194"/>
      <c r="N46" s="193"/>
      <c r="O46" s="67"/>
      <c r="R46" s="110"/>
      <c r="S46" s="110"/>
      <c r="T46" s="110"/>
      <c r="U46" s="110"/>
      <c r="V46" s="110"/>
      <c r="W46" s="91"/>
      <c r="X46" s="91"/>
      <c r="Y46" s="91"/>
    </row>
    <row r="47" spans="5:15" ht="14.25" thickBot="1">
      <c r="E47" s="172"/>
      <c r="F47" s="206"/>
      <c r="G47" s="201"/>
      <c r="H47" s="201"/>
      <c r="I47" s="64"/>
      <c r="J47" s="109"/>
      <c r="K47" s="109"/>
      <c r="L47" s="25"/>
      <c r="M47" s="194"/>
      <c r="N47" s="193"/>
      <c r="O47" s="34"/>
    </row>
    <row r="48" spans="5:12" ht="14.25" thickTop="1">
      <c r="E48" s="172"/>
      <c r="F48" s="172"/>
      <c r="G48" s="54"/>
      <c r="J48" s="109"/>
      <c r="K48" s="109"/>
      <c r="L48" s="25"/>
    </row>
    <row r="49" spans="2:25" ht="13.5">
      <c r="B49" s="109" t="s">
        <v>199</v>
      </c>
      <c r="C49" s="226" t="s">
        <v>144</v>
      </c>
      <c r="D49" s="10"/>
      <c r="E49" s="207"/>
      <c r="F49" s="207"/>
      <c r="G49" s="54"/>
      <c r="L49" s="25"/>
      <c r="M49" s="10"/>
      <c r="N49" s="10"/>
      <c r="O49" s="10"/>
      <c r="P49" s="10"/>
      <c r="Q49" s="10"/>
      <c r="R49" s="227" t="s">
        <v>145</v>
      </c>
      <c r="S49" s="110"/>
      <c r="T49" s="110"/>
      <c r="U49" s="110"/>
      <c r="V49" s="110"/>
      <c r="W49" s="91" t="s">
        <v>198</v>
      </c>
      <c r="X49" s="91"/>
      <c r="Y49" s="91"/>
    </row>
    <row r="50" spans="2:25" ht="13.5">
      <c r="B50" s="109"/>
      <c r="C50" s="112"/>
      <c r="R50" s="110"/>
      <c r="S50" s="110"/>
      <c r="T50" s="110"/>
      <c r="U50" s="110"/>
      <c r="V50" s="110"/>
      <c r="W50" s="91"/>
      <c r="X50" s="91"/>
      <c r="Y50" s="91"/>
    </row>
    <row r="53" s="58" customFormat="1" ht="24">
      <c r="B53" s="60" t="s">
        <v>172</v>
      </c>
    </row>
    <row r="55" spans="2:25" ht="14.25" thickBot="1">
      <c r="B55" s="109" t="s">
        <v>174</v>
      </c>
      <c r="C55" s="230" t="s">
        <v>173</v>
      </c>
      <c r="D55" s="63"/>
      <c r="E55" s="63"/>
      <c r="F55" s="63"/>
      <c r="O55" s="63"/>
      <c r="P55" s="63"/>
      <c r="Q55" s="63"/>
      <c r="R55" s="229" t="s">
        <v>181</v>
      </c>
      <c r="S55" s="110"/>
      <c r="T55" s="110"/>
      <c r="U55" s="110"/>
      <c r="V55" s="110"/>
      <c r="W55" s="91" t="s">
        <v>182</v>
      </c>
      <c r="X55" s="91"/>
      <c r="Y55" s="91"/>
    </row>
    <row r="56" spans="2:25" ht="14.25" thickTop="1">
      <c r="B56" s="109"/>
      <c r="C56" s="112"/>
      <c r="E56" s="171" t="s">
        <v>248</v>
      </c>
      <c r="F56" s="172"/>
      <c r="G56" s="64"/>
      <c r="N56" s="69"/>
      <c r="O56" s="192" t="s">
        <v>250</v>
      </c>
      <c r="P56" s="193"/>
      <c r="R56" s="110"/>
      <c r="S56" s="110"/>
      <c r="T56" s="110"/>
      <c r="U56" s="110"/>
      <c r="V56" s="110"/>
      <c r="W56" s="91"/>
      <c r="X56" s="91"/>
      <c r="Y56" s="91"/>
    </row>
    <row r="57" spans="5:16" ht="14.25" thickBot="1">
      <c r="E57" s="111"/>
      <c r="F57" s="172"/>
      <c r="G57" s="68"/>
      <c r="H57" s="63"/>
      <c r="M57" s="63"/>
      <c r="N57" s="71"/>
      <c r="O57" s="193"/>
      <c r="P57" s="91"/>
    </row>
    <row r="58" spans="5:16" ht="14.25" thickTop="1">
      <c r="E58" s="111"/>
      <c r="F58" s="174"/>
      <c r="H58" s="34"/>
      <c r="I58" s="64"/>
      <c r="L58" s="69"/>
      <c r="N58" s="25"/>
      <c r="O58" s="194"/>
      <c r="P58" s="91"/>
    </row>
    <row r="59" spans="2:25" ht="13.5">
      <c r="B59" s="109" t="s">
        <v>175</v>
      </c>
      <c r="C59" s="230" t="s">
        <v>176</v>
      </c>
      <c r="D59" s="10"/>
      <c r="E59" s="207"/>
      <c r="F59" s="215"/>
      <c r="H59" s="34"/>
      <c r="I59" s="64"/>
      <c r="L59" s="69"/>
      <c r="N59" s="25"/>
      <c r="O59" s="195"/>
      <c r="P59" s="196"/>
      <c r="Q59" s="10"/>
      <c r="R59" s="229" t="s">
        <v>183</v>
      </c>
      <c r="S59" s="110"/>
      <c r="T59" s="110"/>
      <c r="U59" s="110"/>
      <c r="V59" s="110"/>
      <c r="W59" s="91" t="s">
        <v>175</v>
      </c>
      <c r="X59" s="91"/>
      <c r="Y59" s="91"/>
    </row>
    <row r="60" spans="2:25" ht="13.5">
      <c r="B60" s="109"/>
      <c r="C60" s="112"/>
      <c r="G60" s="203" t="s">
        <v>256</v>
      </c>
      <c r="H60" s="172"/>
      <c r="I60" s="64"/>
      <c r="L60" s="69"/>
      <c r="M60" s="192" t="s">
        <v>258</v>
      </c>
      <c r="N60" s="91"/>
      <c r="R60" s="110"/>
      <c r="S60" s="110"/>
      <c r="T60" s="110"/>
      <c r="U60" s="110"/>
      <c r="V60" s="110"/>
      <c r="W60" s="91"/>
      <c r="X60" s="91"/>
      <c r="Y60" s="91"/>
    </row>
    <row r="61" spans="7:14" ht="14.25" thickBot="1">
      <c r="G61" s="111"/>
      <c r="H61" s="172"/>
      <c r="I61" s="68"/>
      <c r="J61" s="71"/>
      <c r="K61" s="10"/>
      <c r="L61" s="70"/>
      <c r="M61" s="193"/>
      <c r="N61" s="91"/>
    </row>
    <row r="62" spans="7:14" ht="14.25" thickTop="1">
      <c r="G62" s="111"/>
      <c r="H62" s="174"/>
      <c r="J62" s="101" t="s">
        <v>261</v>
      </c>
      <c r="K62" s="202"/>
      <c r="L62" s="25"/>
      <c r="M62" s="194"/>
      <c r="N62" s="91"/>
    </row>
    <row r="63" spans="2:25" ht="14.25" thickBot="1">
      <c r="B63" s="109" t="s">
        <v>177</v>
      </c>
      <c r="C63" s="230" t="s">
        <v>178</v>
      </c>
      <c r="D63" s="63"/>
      <c r="E63" s="63"/>
      <c r="F63" s="63"/>
      <c r="G63" s="111"/>
      <c r="H63" s="174"/>
      <c r="J63" s="109"/>
      <c r="K63" s="109"/>
      <c r="L63" s="25"/>
      <c r="M63" s="194"/>
      <c r="N63" s="91"/>
      <c r="O63" s="10"/>
      <c r="P63" s="10"/>
      <c r="Q63" s="10"/>
      <c r="R63" s="229" t="s">
        <v>184</v>
      </c>
      <c r="S63" s="110"/>
      <c r="T63" s="110"/>
      <c r="U63" s="110"/>
      <c r="V63" s="110"/>
      <c r="W63" s="91" t="s">
        <v>185</v>
      </c>
      <c r="X63" s="91"/>
      <c r="Y63" s="91"/>
    </row>
    <row r="64" spans="2:25" ht="14.25" thickTop="1">
      <c r="B64" s="109"/>
      <c r="C64" s="112"/>
      <c r="E64" s="171" t="s">
        <v>249</v>
      </c>
      <c r="F64" s="172"/>
      <c r="G64" s="64"/>
      <c r="H64" s="25"/>
      <c r="J64" s="109"/>
      <c r="K64" s="109"/>
      <c r="L64" s="25"/>
      <c r="N64" s="25"/>
      <c r="O64" s="209" t="s">
        <v>252</v>
      </c>
      <c r="P64" s="210"/>
      <c r="R64" s="110"/>
      <c r="S64" s="110"/>
      <c r="T64" s="110"/>
      <c r="U64" s="110"/>
      <c r="V64" s="110"/>
      <c r="W64" s="91"/>
      <c r="X64" s="91"/>
      <c r="Y64" s="91"/>
    </row>
    <row r="65" spans="5:16" ht="14.25" thickBot="1">
      <c r="E65" s="111"/>
      <c r="F65" s="172"/>
      <c r="G65" s="68"/>
      <c r="H65" s="66"/>
      <c r="L65" s="25"/>
      <c r="M65" s="74"/>
      <c r="N65" s="66"/>
      <c r="O65" s="194"/>
      <c r="P65" s="193"/>
    </row>
    <row r="66" spans="5:16" ht="14.25" thickTop="1">
      <c r="E66" s="111"/>
      <c r="F66" s="174"/>
      <c r="G66" s="54"/>
      <c r="H66" s="34"/>
      <c r="N66" s="81"/>
      <c r="O66" s="193"/>
      <c r="P66" s="193"/>
    </row>
    <row r="67" spans="2:25" ht="14.25" thickBot="1">
      <c r="B67" s="231" t="s">
        <v>179</v>
      </c>
      <c r="C67" s="230" t="s">
        <v>180</v>
      </c>
      <c r="D67" s="10"/>
      <c r="E67" s="207"/>
      <c r="F67" s="215"/>
      <c r="N67" s="69"/>
      <c r="O67" s="211"/>
      <c r="P67" s="211"/>
      <c r="Q67" s="63"/>
      <c r="R67" s="229" t="s">
        <v>187</v>
      </c>
      <c r="S67" s="110"/>
      <c r="T67" s="110"/>
      <c r="U67" s="110"/>
      <c r="V67" s="110"/>
      <c r="W67" s="91" t="s">
        <v>186</v>
      </c>
      <c r="X67" s="91"/>
      <c r="Y67" s="91"/>
    </row>
    <row r="68" spans="2:25" ht="14.25" thickTop="1">
      <c r="B68" s="109"/>
      <c r="C68" s="112"/>
      <c r="R68" s="110"/>
      <c r="S68" s="110"/>
      <c r="T68" s="110"/>
      <c r="U68" s="110"/>
      <c r="V68" s="110"/>
      <c r="W68" s="91"/>
      <c r="X68" s="91"/>
      <c r="Y68" s="91"/>
    </row>
    <row r="71" s="58" customFormat="1" ht="24">
      <c r="B71" s="60" t="s">
        <v>188</v>
      </c>
    </row>
    <row r="73" spans="15:25" ht="14.25" thickBot="1">
      <c r="O73" s="63"/>
      <c r="P73" s="63"/>
      <c r="Q73" s="63"/>
      <c r="R73" s="232" t="s">
        <v>193</v>
      </c>
      <c r="S73" s="150"/>
      <c r="T73" s="150"/>
      <c r="U73" s="150"/>
      <c r="V73" s="150"/>
      <c r="W73" s="91" t="s">
        <v>186</v>
      </c>
      <c r="X73" s="91"/>
      <c r="Y73" s="91"/>
    </row>
    <row r="74" spans="14:25" ht="14.25" thickTop="1">
      <c r="N74" s="69"/>
      <c r="O74" s="192" t="s">
        <v>255</v>
      </c>
      <c r="P74" s="193"/>
      <c r="Q74" s="34"/>
      <c r="R74" s="150"/>
      <c r="S74" s="150"/>
      <c r="T74" s="150"/>
      <c r="U74" s="150"/>
      <c r="V74" s="150"/>
      <c r="W74" s="91"/>
      <c r="X74" s="91"/>
      <c r="Y74" s="91"/>
    </row>
    <row r="75" spans="2:18" ht="14.25" thickBot="1">
      <c r="B75" s="109" t="s">
        <v>174</v>
      </c>
      <c r="C75" s="230" t="s">
        <v>189</v>
      </c>
      <c r="D75" s="63"/>
      <c r="E75" s="63"/>
      <c r="F75" s="63"/>
      <c r="G75" s="63"/>
      <c r="H75" s="63"/>
      <c r="M75" s="63"/>
      <c r="N75" s="71"/>
      <c r="O75" s="193"/>
      <c r="P75" s="193"/>
      <c r="Q75" s="34"/>
      <c r="R75" s="34"/>
    </row>
    <row r="76" spans="2:18" ht="14.25" thickTop="1">
      <c r="B76" s="109"/>
      <c r="C76" s="112"/>
      <c r="H76" s="34"/>
      <c r="I76" s="64"/>
      <c r="L76" s="25"/>
      <c r="M76" s="34"/>
      <c r="N76" s="25"/>
      <c r="O76" s="194"/>
      <c r="P76" s="193"/>
      <c r="Q76" s="34"/>
      <c r="R76" s="34"/>
    </row>
    <row r="77" spans="8:25" ht="13.5">
      <c r="H77" s="34"/>
      <c r="I77" s="64"/>
      <c r="L77" s="25"/>
      <c r="M77" s="34"/>
      <c r="N77" s="25"/>
      <c r="O77" s="195"/>
      <c r="P77" s="196"/>
      <c r="Q77" s="10"/>
      <c r="R77" s="232" t="s">
        <v>194</v>
      </c>
      <c r="S77" s="150"/>
      <c r="T77" s="150"/>
      <c r="U77" s="150"/>
      <c r="V77" s="150"/>
      <c r="W77" s="91" t="s">
        <v>191</v>
      </c>
      <c r="X77" s="91"/>
      <c r="Y77" s="91"/>
    </row>
    <row r="78" spans="7:25" ht="13.5">
      <c r="G78" s="171" t="s">
        <v>259</v>
      </c>
      <c r="H78" s="172"/>
      <c r="I78" s="64"/>
      <c r="J78" s="34"/>
      <c r="K78" s="34"/>
      <c r="L78" s="25"/>
      <c r="M78" s="200" t="s">
        <v>260</v>
      </c>
      <c r="N78" s="193"/>
      <c r="O78" s="33"/>
      <c r="P78" s="34"/>
      <c r="Q78" s="34"/>
      <c r="R78" s="150"/>
      <c r="S78" s="150"/>
      <c r="T78" s="150"/>
      <c r="U78" s="150"/>
      <c r="V78" s="150"/>
      <c r="W78" s="91"/>
      <c r="X78" s="91"/>
      <c r="Y78" s="91"/>
    </row>
    <row r="79" spans="2:18" ht="14.25" thickBot="1">
      <c r="B79" s="109" t="s">
        <v>186</v>
      </c>
      <c r="C79" s="230" t="s">
        <v>190</v>
      </c>
      <c r="D79" s="10"/>
      <c r="E79" s="10"/>
      <c r="F79" s="10"/>
      <c r="G79" s="172"/>
      <c r="H79" s="172"/>
      <c r="I79" s="65"/>
      <c r="J79" s="70"/>
      <c r="K79" s="68"/>
      <c r="L79" s="66"/>
      <c r="M79" s="194"/>
      <c r="N79" s="193"/>
      <c r="O79" s="34"/>
      <c r="P79" s="34"/>
      <c r="Q79" s="34"/>
      <c r="R79" s="34"/>
    </row>
    <row r="80" spans="2:18" ht="14.25" thickTop="1">
      <c r="B80" s="109"/>
      <c r="C80" s="112"/>
      <c r="E80" s="197" t="s">
        <v>253</v>
      </c>
      <c r="F80" s="208"/>
      <c r="G80" s="172"/>
      <c r="H80" s="174"/>
      <c r="J80" s="100" t="s">
        <v>264</v>
      </c>
      <c r="K80" s="218"/>
      <c r="L80" s="69"/>
      <c r="M80" s="193"/>
      <c r="N80" s="193"/>
      <c r="O80" s="34"/>
      <c r="P80" s="34"/>
      <c r="Q80" s="34"/>
      <c r="R80" s="34"/>
    </row>
    <row r="81" spans="5:25" ht="14.25" thickBot="1">
      <c r="E81" s="172"/>
      <c r="F81" s="174"/>
      <c r="G81" s="201"/>
      <c r="H81" s="176"/>
      <c r="J81" s="109"/>
      <c r="K81" s="109"/>
      <c r="L81" s="69"/>
      <c r="M81" s="193"/>
      <c r="N81" s="193"/>
      <c r="O81" s="10"/>
      <c r="P81" s="10"/>
      <c r="Q81" s="10"/>
      <c r="R81" s="232" t="s">
        <v>195</v>
      </c>
      <c r="S81" s="150"/>
      <c r="T81" s="150"/>
      <c r="U81" s="150"/>
      <c r="V81" s="150"/>
      <c r="W81" s="91" t="s">
        <v>174</v>
      </c>
      <c r="X81" s="91"/>
      <c r="Y81" s="91"/>
    </row>
    <row r="82" spans="5:25" ht="14.25" thickTop="1">
      <c r="E82" s="172"/>
      <c r="F82" s="172"/>
      <c r="G82" s="64"/>
      <c r="J82" s="109"/>
      <c r="K82" s="109"/>
      <c r="L82" s="69"/>
      <c r="M82" s="34"/>
      <c r="N82" s="25"/>
      <c r="O82" s="209" t="s">
        <v>254</v>
      </c>
      <c r="P82" s="210"/>
      <c r="Q82" s="34"/>
      <c r="R82" s="150"/>
      <c r="S82" s="150"/>
      <c r="T82" s="150"/>
      <c r="U82" s="150"/>
      <c r="V82" s="150"/>
      <c r="W82" s="91"/>
      <c r="X82" s="91"/>
      <c r="Y82" s="91"/>
    </row>
    <row r="83" spans="2:18" ht="14.25" thickBot="1">
      <c r="B83" s="109" t="s">
        <v>191</v>
      </c>
      <c r="C83" s="230" t="s">
        <v>192</v>
      </c>
      <c r="D83" s="63"/>
      <c r="E83" s="201"/>
      <c r="F83" s="201"/>
      <c r="G83" s="64"/>
      <c r="L83" s="69"/>
      <c r="M83" s="63"/>
      <c r="N83" s="66"/>
      <c r="O83" s="194"/>
      <c r="P83" s="193"/>
      <c r="Q83" s="34"/>
      <c r="R83" s="34"/>
    </row>
    <row r="84" spans="2:18" ht="14.25" thickTop="1">
      <c r="B84" s="109"/>
      <c r="C84" s="112"/>
      <c r="N84" s="69"/>
      <c r="O84" s="193"/>
      <c r="P84" s="193"/>
      <c r="Q84" s="34"/>
      <c r="R84" s="34"/>
    </row>
    <row r="85" spans="14:25" ht="14.25" thickBot="1">
      <c r="N85" s="69"/>
      <c r="O85" s="211"/>
      <c r="P85" s="211"/>
      <c r="Q85" s="63"/>
      <c r="R85" s="232" t="s">
        <v>197</v>
      </c>
      <c r="S85" s="150"/>
      <c r="T85" s="150"/>
      <c r="U85" s="150"/>
      <c r="V85" s="150"/>
      <c r="W85" s="228" t="s">
        <v>196</v>
      </c>
      <c r="X85" s="91"/>
      <c r="Y85" s="91"/>
    </row>
    <row r="86" spans="18:25" ht="14.25" thickTop="1">
      <c r="R86" s="150"/>
      <c r="S86" s="150"/>
      <c r="T86" s="150"/>
      <c r="U86" s="150"/>
      <c r="V86" s="150"/>
      <c r="W86" s="91"/>
      <c r="X86" s="91"/>
      <c r="Y86" s="91"/>
    </row>
  </sheetData>
  <sheetProtection/>
  <mergeCells count="139">
    <mergeCell ref="E80:F83"/>
    <mergeCell ref="C79:C80"/>
    <mergeCell ref="B79:B80"/>
    <mergeCell ref="B75:B76"/>
    <mergeCell ref="C75:C76"/>
    <mergeCell ref="B83:B84"/>
    <mergeCell ref="C83:C84"/>
    <mergeCell ref="R85:V86"/>
    <mergeCell ref="W85:Y86"/>
    <mergeCell ref="O82:P85"/>
    <mergeCell ref="W81:Y82"/>
    <mergeCell ref="R81:V82"/>
    <mergeCell ref="M78:N81"/>
    <mergeCell ref="J80:K82"/>
    <mergeCell ref="G78:H81"/>
    <mergeCell ref="W77:Y78"/>
    <mergeCell ref="W73:Y74"/>
    <mergeCell ref="G60:H63"/>
    <mergeCell ref="W59:Y60"/>
    <mergeCell ref="E56:F59"/>
    <mergeCell ref="E64:F67"/>
    <mergeCell ref="R73:V74"/>
    <mergeCell ref="O74:P77"/>
    <mergeCell ref="O64:P67"/>
    <mergeCell ref="O56:P59"/>
    <mergeCell ref="M60:N63"/>
    <mergeCell ref="J62:K64"/>
    <mergeCell ref="R59:V60"/>
    <mergeCell ref="R77:V78"/>
    <mergeCell ref="W55:Y56"/>
    <mergeCell ref="R55:V56"/>
    <mergeCell ref="R67:V68"/>
    <mergeCell ref="W67:Y68"/>
    <mergeCell ref="W63:Y64"/>
    <mergeCell ref="R63:V64"/>
    <mergeCell ref="B55:B56"/>
    <mergeCell ref="C55:C56"/>
    <mergeCell ref="C59:C60"/>
    <mergeCell ref="B59:B60"/>
    <mergeCell ref="B63:B64"/>
    <mergeCell ref="C63:C64"/>
    <mergeCell ref="C67:C68"/>
    <mergeCell ref="B67:B68"/>
    <mergeCell ref="W41:Y42"/>
    <mergeCell ref="W45:Y46"/>
    <mergeCell ref="R45:V46"/>
    <mergeCell ref="R49:V50"/>
    <mergeCell ref="W49:Y50"/>
    <mergeCell ref="R41:V42"/>
    <mergeCell ref="C49:C50"/>
    <mergeCell ref="B41:B42"/>
    <mergeCell ref="C41:C42"/>
    <mergeCell ref="C45:C46"/>
    <mergeCell ref="B45:B46"/>
    <mergeCell ref="B49:B50"/>
    <mergeCell ref="B34:B35"/>
    <mergeCell ref="C34:C35"/>
    <mergeCell ref="J34:N35"/>
    <mergeCell ref="O34:Q35"/>
    <mergeCell ref="F35:G37"/>
    <mergeCell ref="V26:W28"/>
    <mergeCell ref="D27:D28"/>
    <mergeCell ref="H27:H28"/>
    <mergeCell ref="I27:I28"/>
    <mergeCell ref="M27:M28"/>
    <mergeCell ref="S26:S28"/>
    <mergeCell ref="T26:T28"/>
    <mergeCell ref="U26:U28"/>
    <mergeCell ref="O42:P45"/>
    <mergeCell ref="B26:B28"/>
    <mergeCell ref="C26:C28"/>
    <mergeCell ref="N26:R28"/>
    <mergeCell ref="G44:H47"/>
    <mergeCell ref="E46:F49"/>
    <mergeCell ref="J46:K48"/>
    <mergeCell ref="M44:N47"/>
    <mergeCell ref="V23:W25"/>
    <mergeCell ref="D24:D25"/>
    <mergeCell ref="H24:H25"/>
    <mergeCell ref="N24:N25"/>
    <mergeCell ref="R24:R25"/>
    <mergeCell ref="T23:T25"/>
    <mergeCell ref="U23:U25"/>
    <mergeCell ref="B23:B25"/>
    <mergeCell ref="C23:C25"/>
    <mergeCell ref="I23:M25"/>
    <mergeCell ref="S23:S25"/>
    <mergeCell ref="T20:T22"/>
    <mergeCell ref="U20:U22"/>
    <mergeCell ref="V20:W22"/>
    <mergeCell ref="I21:I22"/>
    <mergeCell ref="M21:M22"/>
    <mergeCell ref="N21:N22"/>
    <mergeCell ref="R21:R22"/>
    <mergeCell ref="B20:B22"/>
    <mergeCell ref="C20:C22"/>
    <mergeCell ref="D20:H22"/>
    <mergeCell ref="S20:S22"/>
    <mergeCell ref="D19:H19"/>
    <mergeCell ref="I19:M19"/>
    <mergeCell ref="N19:R19"/>
    <mergeCell ref="V19:W19"/>
    <mergeCell ref="T15:T17"/>
    <mergeCell ref="U15:U17"/>
    <mergeCell ref="V15:W17"/>
    <mergeCell ref="D16:D17"/>
    <mergeCell ref="H16:H17"/>
    <mergeCell ref="I16:I17"/>
    <mergeCell ref="M16:M17"/>
    <mergeCell ref="B15:B17"/>
    <mergeCell ref="C15:C17"/>
    <mergeCell ref="N15:R17"/>
    <mergeCell ref="S15:S17"/>
    <mergeCell ref="T12:T14"/>
    <mergeCell ref="U12:U14"/>
    <mergeCell ref="D13:D14"/>
    <mergeCell ref="H13:H14"/>
    <mergeCell ref="N13:N14"/>
    <mergeCell ref="R13:R14"/>
    <mergeCell ref="B12:B14"/>
    <mergeCell ref="C12:C14"/>
    <mergeCell ref="I12:M14"/>
    <mergeCell ref="V9:W11"/>
    <mergeCell ref="I10:I11"/>
    <mergeCell ref="M10:M11"/>
    <mergeCell ref="N10:N11"/>
    <mergeCell ref="R10:R11"/>
    <mergeCell ref="V12:W14"/>
    <mergeCell ref="S12:S14"/>
    <mergeCell ref="V8:W8"/>
    <mergeCell ref="B9:B11"/>
    <mergeCell ref="C9:C11"/>
    <mergeCell ref="D9:H11"/>
    <mergeCell ref="S9:S11"/>
    <mergeCell ref="D8:H8"/>
    <mergeCell ref="I8:M8"/>
    <mergeCell ref="N8:R8"/>
    <mergeCell ref="T9:T11"/>
    <mergeCell ref="U9:U11"/>
  </mergeCells>
  <conditionalFormatting sqref="V9:W17 V20:W28">
    <cfRule type="cellIs" priority="1" dxfId="7" operator="equal" stopIfTrue="1">
      <formula>1</formula>
    </cfRule>
    <cfRule type="cellIs" priority="2" dxfId="6" operator="equal" stopIfTrue="1">
      <formula>2</formula>
    </cfRule>
  </conditionalFormatting>
  <conditionalFormatting sqref="B19:B28 B12:B17">
    <cfRule type="expression" priority="3" dxfId="1" stopIfTrue="1">
      <formula>V12=1</formula>
    </cfRule>
    <cfRule type="expression" priority="4" dxfId="0" stopIfTrue="1">
      <formula>V12=2</formula>
    </cfRule>
  </conditionalFormatting>
  <conditionalFormatting sqref="B9:B11">
    <cfRule type="expression" priority="5" dxfId="1" stopIfTrue="1">
      <formula>V9=1</formula>
    </cfRule>
    <cfRule type="expression" priority="6" dxfId="0" stopIfTrue="1">
      <formula>V9=2</formula>
    </cfRule>
  </conditionalFormatting>
  <conditionalFormatting sqref="C9:C17 C20:C28">
    <cfRule type="expression" priority="7" dxfId="1" stopIfTrue="1">
      <formula>V9=1</formula>
    </cfRule>
    <cfRule type="expression" priority="8" dxfId="0" stopIfTrue="1">
      <formula>V9=2</formula>
    </cfRule>
  </conditionalFormatting>
  <printOptions/>
  <pageMargins left="0.75" right="0.75" top="1" bottom="1" header="0.512" footer="0.512"/>
  <pageSetup horizontalDpi="600" verticalDpi="600" orientation="portrait" paperSize="9" scale="99" r:id="rId2"/>
  <rowBreaks count="1" manualBreakCount="1">
    <brk id="37" max="2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8.796875" defaultRowHeight="15"/>
  <cols>
    <col min="2" max="7" width="10.5" style="0" customWidth="1"/>
  </cols>
  <sheetData>
    <row r="1" spans="1:7" ht="30" customHeight="1">
      <c r="A1" s="4"/>
      <c r="B1" s="4" t="s">
        <v>12</v>
      </c>
      <c r="C1" s="4" t="s">
        <v>13</v>
      </c>
      <c r="D1" s="4" t="s">
        <v>14</v>
      </c>
      <c r="E1" s="4" t="s">
        <v>15</v>
      </c>
      <c r="F1" s="4" t="s">
        <v>16</v>
      </c>
      <c r="G1" s="4" t="s">
        <v>17</v>
      </c>
    </row>
    <row r="2" spans="1:7" ht="30" customHeight="1">
      <c r="A2" s="4" t="s">
        <v>4</v>
      </c>
      <c r="B2" s="5">
        <v>0</v>
      </c>
      <c r="C2" s="5">
        <v>0</v>
      </c>
      <c r="D2" s="5">
        <v>7</v>
      </c>
      <c r="E2" s="5">
        <v>4</v>
      </c>
      <c r="F2" s="5">
        <f>SUM(B2:E2)</f>
        <v>11</v>
      </c>
      <c r="G2" s="6">
        <f>F2*200</f>
        <v>2200</v>
      </c>
    </row>
    <row r="3" spans="1:7" ht="30" customHeight="1">
      <c r="A3" s="4" t="s">
        <v>5</v>
      </c>
      <c r="B3" s="5">
        <v>5</v>
      </c>
      <c r="C3" s="5">
        <v>4</v>
      </c>
      <c r="D3" s="5">
        <v>9</v>
      </c>
      <c r="E3" s="5">
        <v>4</v>
      </c>
      <c r="F3" s="5">
        <f aca="true" t="shared" si="0" ref="F3:F9">SUM(B3:E3)</f>
        <v>22</v>
      </c>
      <c r="G3" s="6">
        <f aca="true" t="shared" si="1" ref="G3:G10">F3*200</f>
        <v>4400</v>
      </c>
    </row>
    <row r="4" spans="1:7" ht="30" customHeight="1">
      <c r="A4" s="4" t="s">
        <v>6</v>
      </c>
      <c r="B4" s="5">
        <v>3</v>
      </c>
      <c r="C4" s="5">
        <v>2</v>
      </c>
      <c r="D4" s="5">
        <v>3</v>
      </c>
      <c r="E4" s="5">
        <v>3</v>
      </c>
      <c r="F4" s="5">
        <f t="shared" si="0"/>
        <v>11</v>
      </c>
      <c r="G4" s="6">
        <f t="shared" si="1"/>
        <v>2200</v>
      </c>
    </row>
    <row r="5" spans="1:7" ht="30" customHeight="1">
      <c r="A5" s="4" t="s">
        <v>7</v>
      </c>
      <c r="B5" s="5">
        <v>1</v>
      </c>
      <c r="C5" s="5">
        <v>1</v>
      </c>
      <c r="D5" s="5">
        <v>3</v>
      </c>
      <c r="E5" s="5">
        <v>3</v>
      </c>
      <c r="F5" s="5">
        <f t="shared" si="0"/>
        <v>8</v>
      </c>
      <c r="G5" s="6">
        <f t="shared" si="1"/>
        <v>1600</v>
      </c>
    </row>
    <row r="6" spans="1:7" ht="30" customHeight="1">
      <c r="A6" s="4" t="s">
        <v>8</v>
      </c>
      <c r="B6" s="5">
        <v>0</v>
      </c>
      <c r="C6" s="5">
        <v>0</v>
      </c>
      <c r="D6" s="5">
        <v>13</v>
      </c>
      <c r="E6" s="5">
        <v>13</v>
      </c>
      <c r="F6" s="5">
        <f t="shared" si="0"/>
        <v>26</v>
      </c>
      <c r="G6" s="6">
        <f t="shared" si="1"/>
        <v>5200</v>
      </c>
    </row>
    <row r="7" spans="1:7" ht="30" customHeight="1">
      <c r="A7" s="4" t="s">
        <v>9</v>
      </c>
      <c r="B7" s="5">
        <v>4</v>
      </c>
      <c r="C7" s="5">
        <v>4</v>
      </c>
      <c r="D7" s="5">
        <v>9</v>
      </c>
      <c r="E7" s="5">
        <v>8</v>
      </c>
      <c r="F7" s="5">
        <f t="shared" si="0"/>
        <v>25</v>
      </c>
      <c r="G7" s="6">
        <f t="shared" si="1"/>
        <v>5000</v>
      </c>
    </row>
    <row r="8" spans="1:7" ht="30" customHeight="1">
      <c r="A8" s="4" t="s">
        <v>10</v>
      </c>
      <c r="B8" s="5">
        <v>4</v>
      </c>
      <c r="C8" s="5">
        <v>3</v>
      </c>
      <c r="D8" s="5">
        <v>7</v>
      </c>
      <c r="E8" s="5">
        <v>5</v>
      </c>
      <c r="F8" s="5">
        <f t="shared" si="0"/>
        <v>19</v>
      </c>
      <c r="G8" s="6">
        <f t="shared" si="1"/>
        <v>3800</v>
      </c>
    </row>
    <row r="9" spans="1:7" ht="30" customHeight="1">
      <c r="A9" s="4" t="s">
        <v>11</v>
      </c>
      <c r="B9" s="5">
        <v>4</v>
      </c>
      <c r="C9" s="5">
        <v>4</v>
      </c>
      <c r="D9" s="5">
        <v>14</v>
      </c>
      <c r="E9" s="5">
        <v>14</v>
      </c>
      <c r="F9" s="5">
        <f t="shared" si="0"/>
        <v>36</v>
      </c>
      <c r="G9" s="6">
        <f t="shared" si="1"/>
        <v>7200</v>
      </c>
    </row>
    <row r="10" spans="1:7" ht="30" customHeight="1">
      <c r="A10" s="4" t="s">
        <v>16</v>
      </c>
      <c r="B10" s="5">
        <f>SUM(B2:B9)</f>
        <v>21</v>
      </c>
      <c r="C10" s="5">
        <f>SUM(C2:C9)</f>
        <v>18</v>
      </c>
      <c r="D10" s="5">
        <f>SUM(D2:D9)</f>
        <v>65</v>
      </c>
      <c r="E10" s="5">
        <f>SUM(E2:E9)</f>
        <v>54</v>
      </c>
      <c r="F10" s="5">
        <f>SUM(F2:F9)</f>
        <v>158</v>
      </c>
      <c r="G10" s="6">
        <f t="shared" si="1"/>
        <v>31600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篠藤眞</dc:creator>
  <cp:keywords/>
  <dc:description/>
  <cp:lastModifiedBy>Fujita</cp:lastModifiedBy>
  <cp:lastPrinted>2016-05-24T14:39:05Z</cp:lastPrinted>
  <dcterms:created xsi:type="dcterms:W3CDTF">2016-05-24T16:08:37Z</dcterms:created>
  <dcterms:modified xsi:type="dcterms:W3CDTF">2016-06-06T10:05:02Z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