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2" activeTab="0"/>
  </bookViews>
  <sheets>
    <sheet name="表紙" sheetId="1" r:id="rId1"/>
    <sheet name="シングルス" sheetId="2" r:id="rId2"/>
    <sheet name="ダブルス" sheetId="3" r:id="rId3"/>
    <sheet name="５年生手伝い" sheetId="4" r:id="rId4"/>
  </sheets>
  <definedNames>
    <definedName name="_xlnm.Print_Area" localSheetId="1">'シングルス'!$A$1:$AI$104</definedName>
    <definedName name="_xlnm.Print_Area" localSheetId="2">'ダブルス'!$A$1:$AH$70</definedName>
  </definedNames>
  <calcPr fullCalcOnLoad="1"/>
</workbook>
</file>

<file path=xl/sharedStrings.xml><?xml version="1.0" encoding="utf-8"?>
<sst xmlns="http://schemas.openxmlformats.org/spreadsheetml/2006/main" count="586" uniqueCount="214">
  <si>
    <t>バドミントン選手権大会</t>
  </si>
  <si>
    <t>期　　日</t>
  </si>
  <si>
    <t>場　　所</t>
  </si>
  <si>
    <t>山根総合体育館</t>
  </si>
  <si>
    <t>主　　催</t>
  </si>
  <si>
    <t>新居浜ジュニアバドミントン連盟（新居浜JBC)</t>
  </si>
  <si>
    <t>後　　援</t>
  </si>
  <si>
    <t>新居浜市バドミントン協会</t>
  </si>
  <si>
    <t>新居浜市教育委員会</t>
  </si>
  <si>
    <t>女子シングルス１部</t>
  </si>
  <si>
    <t>女子シングルス２部</t>
  </si>
  <si>
    <t>女子ダブルス１部</t>
  </si>
  <si>
    <t>女子ダブルス２部</t>
  </si>
  <si>
    <t>クラブ名</t>
  </si>
  <si>
    <t>氏名</t>
  </si>
  <si>
    <t>備考</t>
  </si>
  <si>
    <t>神郷</t>
  </si>
  <si>
    <t>5年</t>
  </si>
  <si>
    <t>中萩</t>
  </si>
  <si>
    <t>新小</t>
  </si>
  <si>
    <t>惣開</t>
  </si>
  <si>
    <t>合計</t>
  </si>
  <si>
    <t>名</t>
  </si>
  <si>
    <t>※はダブルス出場者</t>
  </si>
  <si>
    <t>(中　萩)</t>
  </si>
  <si>
    <t>ダブルス審判×</t>
  </si>
  <si>
    <t>船木</t>
  </si>
  <si>
    <t>※</t>
  </si>
  <si>
    <t>5年</t>
  </si>
  <si>
    <t>男子ダブルス１部・２部</t>
  </si>
  <si>
    <t>永易　彩音</t>
  </si>
  <si>
    <t>4年</t>
  </si>
  <si>
    <t>大生院</t>
  </si>
  <si>
    <t>平成３１年３月１６日（土）</t>
  </si>
  <si>
    <t>第２４回新居浜市小学生</t>
  </si>
  <si>
    <t>男子シングルス１部・２部</t>
  </si>
  <si>
    <t>高橋　昊旗</t>
  </si>
  <si>
    <t>２部優勝</t>
  </si>
  <si>
    <t>久門　栞奈</t>
  </si>
  <si>
    <t>合田　夏葵</t>
  </si>
  <si>
    <t>篠藤　美佑</t>
  </si>
  <si>
    <t>福田　莉子</t>
  </si>
  <si>
    <t>渡部　晄</t>
  </si>
  <si>
    <t>永易　蒼大</t>
  </si>
  <si>
    <t>佐々木　弥都</t>
  </si>
  <si>
    <t>三並　汰生</t>
  </si>
  <si>
    <t>窪田　ひな</t>
  </si>
  <si>
    <t>大澤　友香</t>
  </si>
  <si>
    <t>檜垣　花奈</t>
  </si>
  <si>
    <t>十亀　友希那</t>
  </si>
  <si>
    <t>玉井　美羽</t>
  </si>
  <si>
    <t>大角　翔和</t>
  </si>
  <si>
    <t>ダブルス審判×</t>
  </si>
  <si>
    <t>久門　由奈</t>
  </si>
  <si>
    <t>ダブルス審判×</t>
  </si>
  <si>
    <t>酒井　里彩子</t>
  </si>
  <si>
    <t>河合　紗希</t>
  </si>
  <si>
    <t>坂上　想磨</t>
  </si>
  <si>
    <t>波多　生磨</t>
  </si>
  <si>
    <t>神野　ななほ</t>
  </si>
  <si>
    <t>松場　来羽</t>
  </si>
  <si>
    <t>田中　暁葉</t>
  </si>
  <si>
    <t>杉山　一真</t>
  </si>
  <si>
    <t>大中　瑞穂</t>
  </si>
  <si>
    <t>4年</t>
  </si>
  <si>
    <t>本部</t>
  </si>
  <si>
    <t>グループ</t>
  </si>
  <si>
    <t>(大生院)</t>
  </si>
  <si>
    <t>勝敗</t>
  </si>
  <si>
    <t>順位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</si>
  <si>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</si>
  <si>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</si>
  <si>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</si>
  <si>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</si>
  <si>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</si>
  <si>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</si>
  <si>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</si>
  <si>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</si>
  <si>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</si>
  <si>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</si>
  <si>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</si>
  <si>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</si>
  <si>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</si>
  <si>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</si>
  <si>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</si>
  <si>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</si>
  <si>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</si>
  <si>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</si>
  <si>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Aブロック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</si>
  <si>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</si>
  <si>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</si>
  <si>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</si>
  <si>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</si>
  <si>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</si>
  <si>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</si>
  <si>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</si>
  <si>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</si>
  <si>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</si>
  <si>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</si>
  <si>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</si>
  <si>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</si>
  <si>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</si>
  <si>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</si>
  <si>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</si>
  <si>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</si>
  <si>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</si>
  <si>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Aブロック</t>
  </si>
  <si>
    <t>Bブロック</t>
  </si>
  <si>
    <t>Cブロック</t>
  </si>
  <si>
    <t>A-1</t>
  </si>
  <si>
    <t>B-1</t>
  </si>
  <si>
    <t>C-1</t>
  </si>
  <si>
    <t>-</t>
  </si>
  <si>
    <t>-</t>
  </si>
  <si>
    <t>-</t>
  </si>
  <si>
    <r>
      <t>守矢　遥希・山﨑　湧史</t>
    </r>
    <r>
      <rPr>
        <sz val="11"/>
        <rFont val="ＭＳ ゴシック"/>
        <family val="3"/>
      </rPr>
      <t>（中萩）</t>
    </r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</si>
  <si>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</si>
  <si>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</si>
  <si>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</si>
  <si>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</si>
  <si>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</si>
  <si>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</si>
  <si>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</si>
  <si>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</si>
  <si>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</si>
  <si>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</si>
  <si>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</si>
  <si>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</si>
  <si>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</si>
  <si>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</si>
  <si>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</si>
  <si>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</si>
  <si>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(神　郷)</t>
  </si>
  <si>
    <t>(神　郷)</t>
  </si>
  <si>
    <t>(惣　開)</t>
  </si>
  <si>
    <t>(中　萩)</t>
  </si>
  <si>
    <t>大西龍之介</t>
  </si>
  <si>
    <t>永倉　修翔</t>
  </si>
  <si>
    <t>山﨑　湧史</t>
  </si>
  <si>
    <t>加地　仁汰</t>
  </si>
  <si>
    <t>守矢　遥希</t>
  </si>
  <si>
    <t>大西</t>
  </si>
  <si>
    <t>永倉</t>
  </si>
  <si>
    <t>山﨑</t>
  </si>
  <si>
    <t>加地</t>
  </si>
  <si>
    <t>守矢</t>
  </si>
  <si>
    <t>(船　木)</t>
  </si>
  <si>
    <t>三並　倭子</t>
  </si>
  <si>
    <t>日田　千遥</t>
  </si>
  <si>
    <t>鈴木</t>
  </si>
  <si>
    <t>三並</t>
  </si>
  <si>
    <t>日田</t>
  </si>
  <si>
    <t>波多　柚香</t>
  </si>
  <si>
    <t>曽我部希風</t>
  </si>
  <si>
    <t>武田　莉幸</t>
  </si>
  <si>
    <t>波多</t>
  </si>
  <si>
    <t>曽我部</t>
  </si>
  <si>
    <t>武田</t>
  </si>
  <si>
    <t>(新　小)</t>
  </si>
  <si>
    <t>片岡　優依</t>
  </si>
  <si>
    <t>曽我部彩羽</t>
  </si>
  <si>
    <t>上田　優明</t>
  </si>
  <si>
    <t>片岡</t>
  </si>
  <si>
    <t>上田</t>
  </si>
  <si>
    <t>(惣　開)</t>
  </si>
  <si>
    <t>本多　心華</t>
  </si>
  <si>
    <t>寺田　有里</t>
  </si>
  <si>
    <t>伊藤　雪乃</t>
  </si>
  <si>
    <t>野村</t>
  </si>
  <si>
    <t>本多</t>
  </si>
  <si>
    <t>寺田</t>
  </si>
  <si>
    <t>伊藤</t>
  </si>
  <si>
    <t>三谷　舞花</t>
  </si>
  <si>
    <t>森元　遥香</t>
  </si>
  <si>
    <t>小川　桃佳</t>
  </si>
  <si>
    <t>神野ひかり</t>
  </si>
  <si>
    <t>三谷</t>
  </si>
  <si>
    <t>森元</t>
  </si>
  <si>
    <t>小川</t>
  </si>
  <si>
    <t>神野</t>
  </si>
  <si>
    <t>永倉　修翔
高橋　昊旗</t>
  </si>
  <si>
    <t>大西龍之介
加地　仁汰</t>
  </si>
  <si>
    <t>守矢　遥希
山﨑　湧史</t>
  </si>
  <si>
    <t>永倉・高橋</t>
  </si>
  <si>
    <t>大西・加地</t>
  </si>
  <si>
    <t>守矢・山﨑</t>
  </si>
  <si>
    <t>波多　柚香
鈴木　菜夏</t>
  </si>
  <si>
    <t>上田　優明
野村　向菜</t>
  </si>
  <si>
    <t>三並　倭子
武田　莉幸</t>
  </si>
  <si>
    <t>波多・鈴木</t>
  </si>
  <si>
    <t>上田・野村</t>
  </si>
  <si>
    <t>三並・武田</t>
  </si>
  <si>
    <t>片岡　優依
酒井里彩子</t>
  </si>
  <si>
    <t>曽我部彩羽
日田　千遥</t>
  </si>
  <si>
    <t>曽我部希風
久門　栞奈</t>
  </si>
  <si>
    <t>片岡・酒井</t>
  </si>
  <si>
    <t>曽我部・日田</t>
  </si>
  <si>
    <t>曽我部・久門</t>
  </si>
  <si>
    <t>三谷　舞花
伊藤　雪乃</t>
  </si>
  <si>
    <t>神野ひかり
合田　夏葵</t>
  </si>
  <si>
    <t>寺田　有里
森元　遥香</t>
  </si>
  <si>
    <t>小川　桃佳
篠藤　美佑</t>
  </si>
  <si>
    <t>本多　心華
福田　莉子</t>
  </si>
  <si>
    <t>三谷・伊藤</t>
  </si>
  <si>
    <t>神野・合田</t>
  </si>
  <si>
    <t>寺田・森元</t>
  </si>
  <si>
    <t>小川・篠藤</t>
  </si>
  <si>
    <t>本多・福田</t>
  </si>
  <si>
    <t>21-13
21-18</t>
  </si>
  <si>
    <t>21-16
21-23
18-21</t>
  </si>
  <si>
    <t>21- 4
21-16</t>
  </si>
  <si>
    <t>野村　向菜</t>
  </si>
  <si>
    <t>21-13
21-11</t>
  </si>
  <si>
    <t>鈴木　菜夏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</si>
</sst>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sz val="12"/>
      <name val="Osaka"/>
      <family val="3"/>
    </font>
    <font>
      <sz val="4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ゴシック"/>
      <family val="3"/>
    </font>
    <font>
      <b/>
      <sz val="18"/>
      <color indexed="10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b/>
      <sz val="18"/>
      <color indexed="12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ゴシック"/>
      <family val="3"/>
    </font>
    <font>
      <b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color indexed="10"/>
      <name val="ＭＳ ゴシック"/>
      <family val="3"/>
    </font>
    <font>
      <sz val="18"/>
      <color indexed="10"/>
      <name val="ＭＳ ゴシック"/>
      <family val="3"/>
    </font>
    <font>
      <b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22"/>
      <name val="ＭＳ ゴシック"/>
      <family val="3"/>
    </font>
    <font>
      <sz val="11"/>
      <color indexed="22"/>
      <name val="ＭＳ Ｐゴシック"/>
      <family val="3"/>
    </font>
    <font>
      <sz val="11"/>
      <color indexed="22"/>
      <name val="ＭＳ ゴシック"/>
      <family val="3"/>
    </font>
    <font>
      <sz val="9"/>
      <color indexed="9"/>
      <name val="ＭＳ Ｐゴシック"/>
      <family val="3"/>
    </font>
    <font>
      <sz val="6"/>
      <color indexed="9"/>
      <name val="ＭＳ Ｐゴシック"/>
      <family val="3"/>
    </font>
    <font>
      <sz val="9"/>
      <color indexed="22"/>
      <name val="ＭＳ Ｐゴシック"/>
      <family val="3"/>
    </font>
    <font>
      <b/>
      <sz val="16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 style="thin"/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25" fillId="7" borderId="4" applyNumberFormat="0" applyAlignment="0" applyProtection="0"/>
    <xf numFmtId="0" fontId="2" fillId="0" borderId="0">
      <alignment/>
      <protection/>
    </xf>
    <xf numFmtId="0" fontId="26" fillId="4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60" applyFont="1">
      <alignment/>
      <protection/>
    </xf>
    <xf numFmtId="0" fontId="7" fillId="0" borderId="0" xfId="60" applyFont="1" applyAlignment="1">
      <alignment/>
      <protection/>
    </xf>
    <xf numFmtId="0" fontId="8" fillId="0" borderId="0" xfId="60" applyFont="1">
      <alignment/>
      <protection/>
    </xf>
    <xf numFmtId="0" fontId="0" fillId="0" borderId="0" xfId="0" applyAlignment="1">
      <alignment vertical="center"/>
    </xf>
    <xf numFmtId="0" fontId="5" fillId="0" borderId="0" xfId="60" applyFont="1" applyAlignment="1">
      <alignment horizontal="right"/>
      <protection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0" xfId="60" applyFont="1" applyBorder="1">
      <alignment/>
      <protection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2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2" fillId="0" borderId="0" xfId="60" applyFont="1">
      <alignment/>
      <protection/>
    </xf>
    <xf numFmtId="0" fontId="18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3" fillId="0" borderId="0" xfId="60" applyFont="1" applyAlignment="1">
      <alignment/>
      <protection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6" fillId="0" borderId="0" xfId="60" applyFont="1">
      <alignment/>
      <protection/>
    </xf>
    <xf numFmtId="0" fontId="37" fillId="0" borderId="0" xfId="0" applyFont="1" applyAlignment="1">
      <alignment vertical="center"/>
    </xf>
    <xf numFmtId="0" fontId="38" fillId="0" borderId="0" xfId="60" applyFont="1">
      <alignment/>
      <protection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6" fillId="0" borderId="0" xfId="60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Font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29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9" fillId="0" borderId="0" xfId="60" applyFont="1" applyBorder="1" applyAlignment="1">
      <alignment horizontal="center"/>
      <protection/>
    </xf>
    <xf numFmtId="0" fontId="28" fillId="0" borderId="18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18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31" fillId="0" borderId="0" xfId="60" applyFont="1" applyBorder="1">
      <alignment/>
      <protection/>
    </xf>
    <xf numFmtId="0" fontId="8" fillId="0" borderId="0" xfId="60" applyFont="1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000080"/>
      </font>
      <fill>
        <patternFill>
          <bgColor rgb="FFFFFF99"/>
        </patternFill>
      </fill>
      <border/>
    </dxf>
    <dxf>
      <font>
        <color rgb="FFFF0000"/>
      </font>
      <border/>
    </dxf>
    <dxf>
      <font>
        <color rgb="FF0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../..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13</xdr:row>
      <xdr:rowOff>76200</xdr:rowOff>
    </xdr:from>
    <xdr:to>
      <xdr:col>7</xdr:col>
      <xdr:colOff>114300</xdr:colOff>
      <xdr:row>29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124200"/>
          <a:ext cx="29622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</xdr:row>
      <xdr:rowOff>123825</xdr:rowOff>
    </xdr:from>
    <xdr:to>
      <xdr:col>2</xdr:col>
      <xdr:colOff>533400</xdr:colOff>
      <xdr:row>4</xdr:row>
      <xdr:rowOff>28575</xdr:rowOff>
    </xdr:to>
    <xdr:sp>
      <xdr:nvSpPr>
        <xdr:cNvPr id="2" name="Rectangle 25">
          <a:hlinkClick r:id="rId2"/>
        </xdr:cNvPr>
        <xdr:cNvSpPr>
          <a:spLocks/>
        </xdr:cNvSpPr>
      </xdr:nvSpPr>
      <xdr:spPr>
        <a:xfrm>
          <a:off x="800100" y="466725"/>
          <a:ext cx="1219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</xdr:colOff>
      <xdr:row>96</xdr:row>
      <xdr:rowOff>47625</xdr:rowOff>
    </xdr:from>
    <xdr:ext cx="238125" cy="685800"/>
    <xdr:sp>
      <xdr:nvSpPr>
        <xdr:cNvPr id="1" name="TextBox 1"/>
        <xdr:cNvSpPr txBox="1">
          <a:spLocks noChangeArrowheads="1"/>
        </xdr:cNvSpPr>
      </xdr:nvSpPr>
      <xdr:spPr>
        <a:xfrm>
          <a:off x="2209800" y="18240375"/>
          <a:ext cx="2381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野村向菜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6</xdr:col>
      <xdr:colOff>76200</xdr:colOff>
      <xdr:row>57</xdr:row>
      <xdr:rowOff>19050</xdr:rowOff>
    </xdr:from>
    <xdr:ext cx="238125" cy="685800"/>
    <xdr:sp>
      <xdr:nvSpPr>
        <xdr:cNvPr id="2" name="TextBox 2"/>
        <xdr:cNvSpPr txBox="1">
          <a:spLocks noChangeArrowheads="1"/>
        </xdr:cNvSpPr>
      </xdr:nvSpPr>
      <xdr:spPr>
        <a:xfrm>
          <a:off x="2209800" y="10877550"/>
          <a:ext cx="2381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鈴木菜夏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14</xdr:row>
      <xdr:rowOff>0</xdr:rowOff>
    </xdr:from>
    <xdr:to>
      <xdr:col>26</xdr:col>
      <xdr:colOff>76200</xdr:colOff>
      <xdr:row>15</xdr:row>
      <xdr:rowOff>28575</xdr:rowOff>
    </xdr:to>
    <xdr:sp fLocksText="0">
      <xdr:nvSpPr>
        <xdr:cNvPr id="1" name="Text Box 27"/>
        <xdr:cNvSpPr txBox="1">
          <a:spLocks noChangeArrowheads="1"/>
        </xdr:cNvSpPr>
      </xdr:nvSpPr>
      <xdr:spPr>
        <a:xfrm>
          <a:off x="6210300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76200</xdr:colOff>
      <xdr:row>15</xdr:row>
      <xdr:rowOff>28575</xdr:rowOff>
    </xdr:to>
    <xdr:sp fLocksText="0">
      <xdr:nvSpPr>
        <xdr:cNvPr id="2" name="Text Box 28"/>
        <xdr:cNvSpPr txBox="1">
          <a:spLocks noChangeArrowheads="1"/>
        </xdr:cNvSpPr>
      </xdr:nvSpPr>
      <xdr:spPr>
        <a:xfrm>
          <a:off x="6210300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76200</xdr:colOff>
      <xdr:row>15</xdr:row>
      <xdr:rowOff>38100</xdr:rowOff>
    </xdr:to>
    <xdr:sp fLocksText="0">
      <xdr:nvSpPr>
        <xdr:cNvPr id="3" name="Text Box 27"/>
        <xdr:cNvSpPr txBox="1">
          <a:spLocks noChangeArrowheads="1"/>
        </xdr:cNvSpPr>
      </xdr:nvSpPr>
      <xdr:spPr>
        <a:xfrm>
          <a:off x="621030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76200</xdr:colOff>
      <xdr:row>15</xdr:row>
      <xdr:rowOff>38100</xdr:rowOff>
    </xdr:to>
    <xdr:sp fLocksText="0">
      <xdr:nvSpPr>
        <xdr:cNvPr id="4" name="Text Box 28"/>
        <xdr:cNvSpPr txBox="1">
          <a:spLocks noChangeArrowheads="1"/>
        </xdr:cNvSpPr>
      </xdr:nvSpPr>
      <xdr:spPr>
        <a:xfrm>
          <a:off x="621030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76200</xdr:colOff>
      <xdr:row>15</xdr:row>
      <xdr:rowOff>38100</xdr:rowOff>
    </xdr:to>
    <xdr:sp fLocksText="0">
      <xdr:nvSpPr>
        <xdr:cNvPr id="5" name="Text Box 27"/>
        <xdr:cNvSpPr txBox="1">
          <a:spLocks noChangeArrowheads="1"/>
        </xdr:cNvSpPr>
      </xdr:nvSpPr>
      <xdr:spPr>
        <a:xfrm>
          <a:off x="621030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76200</xdr:colOff>
      <xdr:row>15</xdr:row>
      <xdr:rowOff>38100</xdr:rowOff>
    </xdr:to>
    <xdr:sp fLocksText="0">
      <xdr:nvSpPr>
        <xdr:cNvPr id="6" name="Text Box 28"/>
        <xdr:cNvSpPr txBox="1">
          <a:spLocks noChangeArrowheads="1"/>
        </xdr:cNvSpPr>
      </xdr:nvSpPr>
      <xdr:spPr>
        <a:xfrm>
          <a:off x="621030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76200</xdr:colOff>
      <xdr:row>15</xdr:row>
      <xdr:rowOff>38100</xdr:rowOff>
    </xdr:to>
    <xdr:sp fLocksText="0">
      <xdr:nvSpPr>
        <xdr:cNvPr id="7" name="Text Box 27"/>
        <xdr:cNvSpPr txBox="1">
          <a:spLocks noChangeArrowheads="1"/>
        </xdr:cNvSpPr>
      </xdr:nvSpPr>
      <xdr:spPr>
        <a:xfrm>
          <a:off x="621030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76200</xdr:colOff>
      <xdr:row>15</xdr:row>
      <xdr:rowOff>28575</xdr:rowOff>
    </xdr:to>
    <xdr:sp fLocksText="0">
      <xdr:nvSpPr>
        <xdr:cNvPr id="8" name="Text Box 28"/>
        <xdr:cNvSpPr txBox="1">
          <a:spLocks noChangeArrowheads="1"/>
        </xdr:cNvSpPr>
      </xdr:nvSpPr>
      <xdr:spPr>
        <a:xfrm>
          <a:off x="6210300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76200</xdr:colOff>
      <xdr:row>51</xdr:row>
      <xdr:rowOff>28575</xdr:rowOff>
    </xdr:to>
    <xdr:sp fLocksText="0">
      <xdr:nvSpPr>
        <xdr:cNvPr id="9" name="Text Box 27"/>
        <xdr:cNvSpPr txBox="1">
          <a:spLocks noChangeArrowheads="1"/>
        </xdr:cNvSpPr>
      </xdr:nvSpPr>
      <xdr:spPr>
        <a:xfrm>
          <a:off x="6210300" y="942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76200</xdr:colOff>
      <xdr:row>51</xdr:row>
      <xdr:rowOff>28575</xdr:rowOff>
    </xdr:to>
    <xdr:sp fLocksText="0">
      <xdr:nvSpPr>
        <xdr:cNvPr id="10" name="Text Box 28"/>
        <xdr:cNvSpPr txBox="1">
          <a:spLocks noChangeArrowheads="1"/>
        </xdr:cNvSpPr>
      </xdr:nvSpPr>
      <xdr:spPr>
        <a:xfrm>
          <a:off x="6210300" y="942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76200</xdr:colOff>
      <xdr:row>51</xdr:row>
      <xdr:rowOff>38100</xdr:rowOff>
    </xdr:to>
    <xdr:sp fLocksText="0">
      <xdr:nvSpPr>
        <xdr:cNvPr id="11" name="Text Box 27"/>
        <xdr:cNvSpPr txBox="1">
          <a:spLocks noChangeArrowheads="1"/>
        </xdr:cNvSpPr>
      </xdr:nvSpPr>
      <xdr:spPr>
        <a:xfrm>
          <a:off x="6210300" y="942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76200</xdr:colOff>
      <xdr:row>51</xdr:row>
      <xdr:rowOff>28575</xdr:rowOff>
    </xdr:to>
    <xdr:sp fLocksText="0">
      <xdr:nvSpPr>
        <xdr:cNvPr id="12" name="Text Box 28"/>
        <xdr:cNvSpPr txBox="1">
          <a:spLocks noChangeArrowheads="1"/>
        </xdr:cNvSpPr>
      </xdr:nvSpPr>
      <xdr:spPr>
        <a:xfrm>
          <a:off x="6210300" y="942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76200</xdr:colOff>
      <xdr:row>51</xdr:row>
      <xdr:rowOff>38100</xdr:rowOff>
    </xdr:to>
    <xdr:sp fLocksText="0">
      <xdr:nvSpPr>
        <xdr:cNvPr id="13" name="Text Box 27"/>
        <xdr:cNvSpPr txBox="1">
          <a:spLocks noChangeArrowheads="1"/>
        </xdr:cNvSpPr>
      </xdr:nvSpPr>
      <xdr:spPr>
        <a:xfrm>
          <a:off x="6210300" y="942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76200</xdr:colOff>
      <xdr:row>51</xdr:row>
      <xdr:rowOff>38100</xdr:rowOff>
    </xdr:to>
    <xdr:sp fLocksText="0">
      <xdr:nvSpPr>
        <xdr:cNvPr id="14" name="Text Box 28"/>
        <xdr:cNvSpPr txBox="1">
          <a:spLocks noChangeArrowheads="1"/>
        </xdr:cNvSpPr>
      </xdr:nvSpPr>
      <xdr:spPr>
        <a:xfrm>
          <a:off x="6210300" y="942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76200</xdr:colOff>
      <xdr:row>51</xdr:row>
      <xdr:rowOff>38100</xdr:rowOff>
    </xdr:to>
    <xdr:sp fLocksText="0">
      <xdr:nvSpPr>
        <xdr:cNvPr id="15" name="Text Box 27"/>
        <xdr:cNvSpPr txBox="1">
          <a:spLocks noChangeArrowheads="1"/>
        </xdr:cNvSpPr>
      </xdr:nvSpPr>
      <xdr:spPr>
        <a:xfrm>
          <a:off x="6210300" y="942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76200</xdr:colOff>
      <xdr:row>51</xdr:row>
      <xdr:rowOff>38100</xdr:rowOff>
    </xdr:to>
    <xdr:sp fLocksText="0">
      <xdr:nvSpPr>
        <xdr:cNvPr id="16" name="Text Box 28"/>
        <xdr:cNvSpPr txBox="1">
          <a:spLocks noChangeArrowheads="1"/>
        </xdr:cNvSpPr>
      </xdr:nvSpPr>
      <xdr:spPr>
        <a:xfrm>
          <a:off x="6210300" y="942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76200</xdr:colOff>
      <xdr:row>51</xdr:row>
      <xdr:rowOff>38100</xdr:rowOff>
    </xdr:to>
    <xdr:sp fLocksText="0">
      <xdr:nvSpPr>
        <xdr:cNvPr id="17" name="Text Box 27"/>
        <xdr:cNvSpPr txBox="1">
          <a:spLocks noChangeArrowheads="1"/>
        </xdr:cNvSpPr>
      </xdr:nvSpPr>
      <xdr:spPr>
        <a:xfrm>
          <a:off x="6210300" y="942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76200</xdr:colOff>
      <xdr:row>51</xdr:row>
      <xdr:rowOff>28575</xdr:rowOff>
    </xdr:to>
    <xdr:sp fLocksText="0">
      <xdr:nvSpPr>
        <xdr:cNvPr id="18" name="Text Box 28"/>
        <xdr:cNvSpPr txBox="1">
          <a:spLocks noChangeArrowheads="1"/>
        </xdr:cNvSpPr>
      </xdr:nvSpPr>
      <xdr:spPr>
        <a:xfrm>
          <a:off x="6210300" y="942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76200</xdr:colOff>
      <xdr:row>51</xdr:row>
      <xdr:rowOff>38100</xdr:rowOff>
    </xdr:to>
    <xdr:sp fLocksText="0">
      <xdr:nvSpPr>
        <xdr:cNvPr id="19" name="Text Box 27"/>
        <xdr:cNvSpPr txBox="1">
          <a:spLocks noChangeArrowheads="1"/>
        </xdr:cNvSpPr>
      </xdr:nvSpPr>
      <xdr:spPr>
        <a:xfrm>
          <a:off x="6210300" y="942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76200</xdr:colOff>
      <xdr:row>51</xdr:row>
      <xdr:rowOff>28575</xdr:rowOff>
    </xdr:to>
    <xdr:sp fLocksText="0">
      <xdr:nvSpPr>
        <xdr:cNvPr id="20" name="Text Box 28"/>
        <xdr:cNvSpPr txBox="1">
          <a:spLocks noChangeArrowheads="1"/>
        </xdr:cNvSpPr>
      </xdr:nvSpPr>
      <xdr:spPr>
        <a:xfrm>
          <a:off x="6210300" y="942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0</xdr:colOff>
      <xdr:row>42</xdr:row>
      <xdr:rowOff>76200</xdr:rowOff>
    </xdr:from>
    <xdr:ext cx="381000" cy="685800"/>
    <xdr:sp>
      <xdr:nvSpPr>
        <xdr:cNvPr id="21" name="TextBox 23"/>
        <xdr:cNvSpPr txBox="1">
          <a:spLocks noChangeArrowheads="1"/>
        </xdr:cNvSpPr>
      </xdr:nvSpPr>
      <xdr:spPr>
        <a:xfrm>
          <a:off x="2209800" y="8086725"/>
          <a:ext cx="3810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波多柚香
鈴木菜夏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46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2" max="2" width="10.50390625" style="0" customWidth="1"/>
    <col min="9" max="9" width="11.00390625" style="0" customWidth="1"/>
  </cols>
  <sheetData>
    <row r="6" ht="45.75">
      <c r="B6" s="1" t="s">
        <v>34</v>
      </c>
    </row>
    <row r="8" ht="45.75">
      <c r="B8" s="1" t="s">
        <v>0</v>
      </c>
    </row>
    <row r="38" spans="2:4" ht="17.25">
      <c r="B38" s="2" t="s">
        <v>1</v>
      </c>
      <c r="C38" s="2" t="s">
        <v>33</v>
      </c>
      <c r="D38" s="2"/>
    </row>
    <row r="39" spans="2:4" ht="17.25">
      <c r="B39" s="2"/>
      <c r="C39" s="2"/>
      <c r="D39" s="2"/>
    </row>
    <row r="40" spans="2:4" ht="17.25">
      <c r="B40" s="2" t="s">
        <v>2</v>
      </c>
      <c r="C40" s="2" t="s">
        <v>3</v>
      </c>
      <c r="D40" s="2"/>
    </row>
    <row r="41" spans="2:4" ht="17.25">
      <c r="B41" s="2"/>
      <c r="C41" s="2"/>
      <c r="D41" s="2"/>
    </row>
    <row r="42" spans="2:4" ht="17.25">
      <c r="B42" s="2" t="s">
        <v>4</v>
      </c>
      <c r="C42" s="2" t="s">
        <v>5</v>
      </c>
      <c r="D42" s="2"/>
    </row>
    <row r="43" spans="2:4" ht="17.25">
      <c r="B43" s="2"/>
      <c r="C43" s="2"/>
      <c r="D43" s="2"/>
    </row>
    <row r="44" spans="2:4" ht="17.25">
      <c r="B44" s="2" t="s">
        <v>6</v>
      </c>
      <c r="C44" s="2" t="s">
        <v>7</v>
      </c>
      <c r="D44" s="2"/>
    </row>
    <row r="45" spans="2:4" ht="17.25">
      <c r="B45" s="2"/>
      <c r="C45" s="2"/>
      <c r="D45" s="2"/>
    </row>
    <row r="46" spans="2:4" ht="17.25">
      <c r="B46" s="2"/>
      <c r="C46" s="2" t="s">
        <v>8</v>
      </c>
      <c r="D46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AQ104"/>
  <sheetViews>
    <sheetView showGridLines="0" view="pageBreakPreview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7.625" style="0" customWidth="1"/>
    <col min="3" max="3" width="10.625" style="0" customWidth="1"/>
    <col min="4" max="33" width="2.625" style="0" customWidth="1"/>
    <col min="34" max="35" width="3.625" style="0" customWidth="1"/>
    <col min="36" max="36" width="3.625" style="71" customWidth="1"/>
    <col min="37" max="39" width="9.00390625" style="71" customWidth="1"/>
  </cols>
  <sheetData>
    <row r="2" spans="2:39" s="3" customFormat="1" ht="21">
      <c r="B2" s="170" t="s">
        <v>35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4"/>
      <c r="AJ2" s="68"/>
      <c r="AK2" s="68"/>
      <c r="AL2" s="68"/>
      <c r="AM2" s="68"/>
    </row>
    <row r="4" spans="2:39" s="13" customFormat="1" ht="15" customHeight="1">
      <c r="B4" s="171"/>
      <c r="C4" s="172"/>
      <c r="D4" s="112" t="s">
        <v>141</v>
      </c>
      <c r="E4" s="113"/>
      <c r="F4" s="113"/>
      <c r="G4" s="113"/>
      <c r="H4" s="114"/>
      <c r="I4" s="112" t="s">
        <v>142</v>
      </c>
      <c r="J4" s="113"/>
      <c r="K4" s="113"/>
      <c r="L4" s="113"/>
      <c r="M4" s="114"/>
      <c r="N4" s="112" t="s">
        <v>143</v>
      </c>
      <c r="O4" s="113"/>
      <c r="P4" s="113"/>
      <c r="Q4" s="113"/>
      <c r="R4" s="114"/>
      <c r="S4" s="112" t="s">
        <v>144</v>
      </c>
      <c r="T4" s="113"/>
      <c r="U4" s="113"/>
      <c r="V4" s="113"/>
      <c r="W4" s="114"/>
      <c r="X4" s="112" t="s">
        <v>145</v>
      </c>
      <c r="Y4" s="113"/>
      <c r="Z4" s="113"/>
      <c r="AA4" s="113"/>
      <c r="AB4" s="114"/>
      <c r="AC4" s="112" t="s">
        <v>68</v>
      </c>
      <c r="AD4" s="113"/>
      <c r="AE4" s="114"/>
      <c r="AF4" s="112" t="s">
        <v>69</v>
      </c>
      <c r="AG4" s="114"/>
      <c r="AJ4" s="69"/>
      <c r="AK4" s="69"/>
      <c r="AL4" s="69"/>
      <c r="AM4" s="69"/>
    </row>
    <row r="5" spans="2:43" s="13" customFormat="1" ht="15" customHeight="1">
      <c r="B5" s="100" t="s">
        <v>133</v>
      </c>
      <c r="C5" s="130" t="s">
        <v>136</v>
      </c>
      <c r="D5" s="103"/>
      <c r="E5" s="104"/>
      <c r="F5" s="104"/>
      <c r="G5" s="104"/>
      <c r="H5" s="105"/>
      <c r="I5" s="15" t="str">
        <f>IF(I6="","",IF(I6&gt;M6,"○","×"))</f>
        <v>○</v>
      </c>
      <c r="J5" s="16">
        <v>21</v>
      </c>
      <c r="K5" s="17" t="s">
        <v>70</v>
      </c>
      <c r="L5" s="16">
        <v>10</v>
      </c>
      <c r="M5" s="18"/>
      <c r="N5" s="15" t="str">
        <f>IF(N6="","",IF(N6&gt;R6,"○","×"))</f>
        <v>○</v>
      </c>
      <c r="O5" s="16">
        <v>21</v>
      </c>
      <c r="P5" s="17" t="s">
        <v>70</v>
      </c>
      <c r="Q5" s="16">
        <v>4</v>
      </c>
      <c r="R5" s="18"/>
      <c r="S5" s="15" t="str">
        <f>IF(S6="","",IF(S6&gt;W6,"○","×"))</f>
        <v>○</v>
      </c>
      <c r="T5" s="16">
        <v>21</v>
      </c>
      <c r="U5" s="17" t="s">
        <v>70</v>
      </c>
      <c r="V5" s="16">
        <v>3</v>
      </c>
      <c r="W5" s="18"/>
      <c r="X5" s="15" t="str">
        <f>IF(X6="","",IF(X6&gt;AB6,"○","×"))</f>
        <v>○</v>
      </c>
      <c r="Y5" s="16">
        <v>21</v>
      </c>
      <c r="Z5" s="17" t="s">
        <v>70</v>
      </c>
      <c r="AA5" s="16">
        <v>2</v>
      </c>
      <c r="AB5" s="18"/>
      <c r="AC5" s="91">
        <f>IF(I5="","",COUNTIF(I5:AB5,"○"))</f>
        <v>4</v>
      </c>
      <c r="AD5" s="85" t="s">
        <v>71</v>
      </c>
      <c r="AE5" s="88">
        <f>IF(I5="","",COUNTIF(I5:AB5,"×"))</f>
        <v>0</v>
      </c>
      <c r="AF5" s="91">
        <f>IF(AI6="","",RANK(AI6,AI5:AI10))</f>
        <v>1</v>
      </c>
      <c r="AG5" s="88"/>
      <c r="AJ5" s="69">
        <f>IF(J5="","",IF(J5&gt;L5,1,0))</f>
        <v>1</v>
      </c>
      <c r="AK5" s="69">
        <f>IF(J5="","",IF(J5&lt;L5,1,0))</f>
        <v>0</v>
      </c>
      <c r="AL5" s="69">
        <f>IF(O5="","",IF(O5&gt;Q5,1,0))</f>
        <v>1</v>
      </c>
      <c r="AM5" s="69">
        <f>IF(O5="","",IF(O5&lt;Q5,1,0))</f>
        <v>0</v>
      </c>
      <c r="AN5" s="13">
        <f>IF(T5="","",IF(T5&gt;V5,1,0))</f>
        <v>1</v>
      </c>
      <c r="AO5" s="13">
        <f>IF(T5="","",IF(T5&lt;V5,1,0))</f>
        <v>0</v>
      </c>
      <c r="AP5" s="13">
        <f>IF(Y5="","",IF(Y5&gt;AA5,1,0))</f>
        <v>1</v>
      </c>
      <c r="AQ5" s="13">
        <f>IF(Y5="","",IF(Y5&lt;AA5,1,0))</f>
        <v>0</v>
      </c>
    </row>
    <row r="6" spans="2:43" s="13" customFormat="1" ht="15" customHeight="1">
      <c r="B6" s="101"/>
      <c r="C6" s="131"/>
      <c r="D6" s="106"/>
      <c r="E6" s="107"/>
      <c r="F6" s="107"/>
      <c r="G6" s="107"/>
      <c r="H6" s="108"/>
      <c r="I6" s="98">
        <f>IF(J5="","",SUM(AJ5:AJ7))</f>
        <v>2</v>
      </c>
      <c r="J6" s="19">
        <v>21</v>
      </c>
      <c r="K6" s="17" t="s">
        <v>70</v>
      </c>
      <c r="L6" s="19">
        <v>13</v>
      </c>
      <c r="M6" s="96">
        <f>IF(J5="","",SUM(AK5:AK7))</f>
        <v>0</v>
      </c>
      <c r="N6" s="98">
        <f>IF(O5="","",SUM(AL5:AL7))</f>
        <v>2</v>
      </c>
      <c r="O6" s="19">
        <v>21</v>
      </c>
      <c r="P6" s="17" t="s">
        <v>70</v>
      </c>
      <c r="Q6" s="19">
        <v>6</v>
      </c>
      <c r="R6" s="96">
        <f>IF(O5="","",SUM(AM5:AM7))</f>
        <v>0</v>
      </c>
      <c r="S6" s="98">
        <f>IF(T5="","",SUM(AN5:AN7))</f>
        <v>2</v>
      </c>
      <c r="T6" s="19">
        <v>21</v>
      </c>
      <c r="U6" s="17" t="s">
        <v>70</v>
      </c>
      <c r="V6" s="19">
        <v>7</v>
      </c>
      <c r="W6" s="96">
        <f>IF(T5="","",SUM(AO5:AO7))</f>
        <v>0</v>
      </c>
      <c r="X6" s="98">
        <f>IF(Y5="","",SUM(AP5:AP7))</f>
        <v>2</v>
      </c>
      <c r="Y6" s="19">
        <v>21</v>
      </c>
      <c r="Z6" s="17" t="s">
        <v>70</v>
      </c>
      <c r="AA6" s="19">
        <v>11</v>
      </c>
      <c r="AB6" s="96">
        <f>IF(Y5="","",SUM(AQ5:AQ7))</f>
        <v>0</v>
      </c>
      <c r="AC6" s="92"/>
      <c r="AD6" s="86"/>
      <c r="AE6" s="89"/>
      <c r="AF6" s="92"/>
      <c r="AG6" s="89"/>
      <c r="AI6" s="72">
        <f>IF(AC5="","",AC5*1000+(S6+I6+N6+X6)*100+((S6+I6+N6+X6)-(W6+M6+R6+AB6))*10+((SUM(T5:T7)+SUM(J5:J7)+SUM(O5:O7)+SUM(Y5:Y7))-(SUM(V5:V7)+SUM(L5:L7)+SUM(Q5:Q7)+SUM(AA5:AA7))))</f>
        <v>4992</v>
      </c>
      <c r="AJ6" s="69">
        <f>IF(J6="","",IF(J6&gt;L6,1,0))</f>
        <v>1</v>
      </c>
      <c r="AK6" s="69">
        <f>IF(J6="","",IF(J6&lt;L6,1,0))</f>
        <v>0</v>
      </c>
      <c r="AL6" s="69">
        <f>IF(O6="","",IF(O6&gt;Q6,1,0))</f>
        <v>1</v>
      </c>
      <c r="AM6" s="69">
        <f>IF(O6="","",IF(O6&lt;Q6,1,0))</f>
        <v>0</v>
      </c>
      <c r="AN6" s="13">
        <f>IF(T6="","",IF(T6&gt;V6,1,0))</f>
        <v>1</v>
      </c>
      <c r="AO6" s="13">
        <f>IF(T6="","",IF(T6&lt;V6,1,0))</f>
        <v>0</v>
      </c>
      <c r="AP6" s="13">
        <f>IF(Y6="","",IF(Y6&gt;AA6,1,0))</f>
        <v>1</v>
      </c>
      <c r="AQ6" s="13">
        <f>IF(Y6="","",IF(Y6&lt;AA6,1,0))</f>
        <v>0</v>
      </c>
    </row>
    <row r="7" spans="2:43" s="13" customFormat="1" ht="15" customHeight="1">
      <c r="B7" s="102"/>
      <c r="C7" s="132"/>
      <c r="D7" s="109"/>
      <c r="E7" s="110"/>
      <c r="F7" s="110"/>
      <c r="G7" s="110"/>
      <c r="H7" s="111"/>
      <c r="I7" s="99"/>
      <c r="J7" s="21"/>
      <c r="K7" s="17" t="s">
        <v>70</v>
      </c>
      <c r="L7" s="21"/>
      <c r="M7" s="97"/>
      <c r="N7" s="99"/>
      <c r="O7" s="21"/>
      <c r="P7" s="22" t="s">
        <v>70</v>
      </c>
      <c r="Q7" s="21"/>
      <c r="R7" s="97"/>
      <c r="S7" s="99"/>
      <c r="T7" s="21"/>
      <c r="U7" s="17" t="s">
        <v>70</v>
      </c>
      <c r="V7" s="21"/>
      <c r="W7" s="97"/>
      <c r="X7" s="99"/>
      <c r="Y7" s="21"/>
      <c r="Z7" s="17" t="s">
        <v>70</v>
      </c>
      <c r="AA7" s="21"/>
      <c r="AB7" s="97"/>
      <c r="AC7" s="93"/>
      <c r="AD7" s="87"/>
      <c r="AE7" s="90"/>
      <c r="AF7" s="93"/>
      <c r="AG7" s="90"/>
      <c r="AJ7" s="69">
        <f>IF(J7="","",IF(J7&gt;L7,1,0))</f>
      </c>
      <c r="AK7" s="69">
        <f>IF(J7="","",IF(J7&lt;L7,1,0))</f>
      </c>
      <c r="AL7" s="69">
        <f>IF(O7="","",IF(O7&gt;Q7,1,0))</f>
      </c>
      <c r="AM7" s="69">
        <f>IF(O7="","",IF(O7&lt;Q7,1,0))</f>
      </c>
      <c r="AN7" s="13">
        <f>IF(T7="","",IF(T7&gt;V7,1,0))</f>
      </c>
      <c r="AO7" s="13">
        <f>IF(T7="","",IF(T7&lt;V7,1,0))</f>
      </c>
      <c r="AP7" s="13">
        <f>IF(Y7="","",IF(Y7&gt;AA7,1,0))</f>
      </c>
      <c r="AQ7" s="13">
        <f>IF(Y7="","",IF(Y7&lt;AA7,1,0))</f>
      </c>
    </row>
    <row r="8" spans="2:41" s="13" customFormat="1" ht="15" customHeight="1">
      <c r="B8" s="100" t="s">
        <v>134</v>
      </c>
      <c r="C8" s="130" t="s">
        <v>137</v>
      </c>
      <c r="D8" s="23" t="str">
        <f>IF(D9="","",IF(D9&gt;H9,"○","×"))</f>
        <v>×</v>
      </c>
      <c r="E8" s="24">
        <f>IF(L5="","",L5)</f>
        <v>10</v>
      </c>
      <c r="F8" s="17" t="s">
        <v>70</v>
      </c>
      <c r="G8" s="24">
        <f>IF(J5="","",J5)</f>
        <v>21</v>
      </c>
      <c r="H8" s="25"/>
      <c r="I8" s="150"/>
      <c r="J8" s="151"/>
      <c r="K8" s="151"/>
      <c r="L8" s="151"/>
      <c r="M8" s="152"/>
      <c r="N8" s="23" t="str">
        <f>IF(N9="","",IF(N9&gt;R9,"○","×"))</f>
        <v>○</v>
      </c>
      <c r="O8" s="19">
        <v>21</v>
      </c>
      <c r="P8" s="17" t="s">
        <v>70</v>
      </c>
      <c r="Q8" s="19">
        <v>5</v>
      </c>
      <c r="R8" s="25"/>
      <c r="S8" s="23" t="str">
        <f>IF(S9="","",IF(S9&gt;W9,"○","×"))</f>
        <v>○</v>
      </c>
      <c r="T8" s="19">
        <v>21</v>
      </c>
      <c r="U8" s="26" t="s">
        <v>70</v>
      </c>
      <c r="V8" s="19">
        <v>11</v>
      </c>
      <c r="W8" s="25"/>
      <c r="X8" s="23" t="str">
        <f>IF(X9="","",IF(X9&gt;AB9,"○","×"))</f>
        <v>○</v>
      </c>
      <c r="Y8" s="19">
        <v>21</v>
      </c>
      <c r="Z8" s="26" t="s">
        <v>70</v>
      </c>
      <c r="AA8" s="19">
        <v>5</v>
      </c>
      <c r="AB8" s="25"/>
      <c r="AC8" s="91">
        <f>IF(D8="","",COUNTIF(D8:AB10,"○"))</f>
        <v>3</v>
      </c>
      <c r="AD8" s="85" t="s">
        <v>71</v>
      </c>
      <c r="AE8" s="88">
        <f>IF(D8="","",COUNTIF(D8:AB10,"×"))</f>
        <v>1</v>
      </c>
      <c r="AF8" s="91">
        <f>IF(AI9="","",RANK(AI9,AI5:AI10))</f>
        <v>2</v>
      </c>
      <c r="AG8" s="88"/>
      <c r="AJ8" s="69">
        <f>IF(O8="","",IF(O8&gt;Q8,1,0))</f>
        <v>1</v>
      </c>
      <c r="AK8" s="69">
        <f>IF(O8="","",IF(O8&lt;Q8,1,0))</f>
        <v>0</v>
      </c>
      <c r="AL8" s="69">
        <f>IF(T8="","",IF(T8&gt;V8,1,0))</f>
        <v>1</v>
      </c>
      <c r="AM8" s="69">
        <f>IF(T8="","",IF(T8&lt;V8,1,0))</f>
        <v>0</v>
      </c>
      <c r="AN8" s="13">
        <f>IF(Y8="","",IF(Y8&gt;AA8,1,0))</f>
        <v>1</v>
      </c>
      <c r="AO8" s="13">
        <f>IF(Y8="","",IF(Y8&lt;AA8,1,0))</f>
        <v>0</v>
      </c>
    </row>
    <row r="9" spans="2:41" s="13" customFormat="1" ht="15" customHeight="1">
      <c r="B9" s="101"/>
      <c r="C9" s="131"/>
      <c r="D9" s="94">
        <f>M6</f>
        <v>0</v>
      </c>
      <c r="E9" s="24">
        <f>IF(L6="","",L6)</f>
        <v>13</v>
      </c>
      <c r="F9" s="17" t="s">
        <v>70</v>
      </c>
      <c r="G9" s="24">
        <f>IF(J6="","",J6)</f>
        <v>21</v>
      </c>
      <c r="H9" s="96">
        <f>I6</f>
        <v>2</v>
      </c>
      <c r="I9" s="153"/>
      <c r="J9" s="154"/>
      <c r="K9" s="154"/>
      <c r="L9" s="154"/>
      <c r="M9" s="155"/>
      <c r="N9" s="98">
        <f>IF(O8="","",SUM(AJ8:AJ10))</f>
        <v>2</v>
      </c>
      <c r="O9" s="19">
        <v>21</v>
      </c>
      <c r="P9" s="17" t="s">
        <v>70</v>
      </c>
      <c r="Q9" s="19">
        <v>4</v>
      </c>
      <c r="R9" s="96">
        <f>IF(O8="","",SUM(AK8:AK10))</f>
        <v>0</v>
      </c>
      <c r="S9" s="98">
        <f>IF(T8="","",SUM(AL8:AL10))</f>
        <v>2</v>
      </c>
      <c r="T9" s="19">
        <v>21</v>
      </c>
      <c r="U9" s="17" t="s">
        <v>70</v>
      </c>
      <c r="V9" s="19">
        <v>11</v>
      </c>
      <c r="W9" s="96">
        <f>IF(T8="","",SUM(AM8:AM10))</f>
        <v>0</v>
      </c>
      <c r="X9" s="98">
        <f>IF(Y8="","",SUM(AN8:AN10))</f>
        <v>2</v>
      </c>
      <c r="Y9" s="19">
        <v>21</v>
      </c>
      <c r="Z9" s="17" t="s">
        <v>70</v>
      </c>
      <c r="AA9" s="19">
        <v>8</v>
      </c>
      <c r="AB9" s="96">
        <f>IF(Y8="","",SUM(AO8:AO10))</f>
        <v>0</v>
      </c>
      <c r="AC9" s="92"/>
      <c r="AD9" s="86"/>
      <c r="AE9" s="89"/>
      <c r="AF9" s="92"/>
      <c r="AG9" s="89"/>
      <c r="AI9" s="72">
        <f>IF(AC8="","",AC8*1000+(D9+S9+N9+X9)*100+((D9+S9+N9+X9)-(H9+W9+R9+AB9))*10+((SUM(E8:E10)+SUM(T8:T10)+SUM(O8:O10)+SUM(Y8:Y10)))-(SUM(G8:G10)+SUM(V8:V10)+SUM(Q8:Q10)+SUM(AA8:AA10)))</f>
        <v>3703</v>
      </c>
      <c r="AJ9" s="69">
        <f>IF(O9="","",IF(O9&gt;Q9,1,0))</f>
        <v>1</v>
      </c>
      <c r="AK9" s="69">
        <f>IF(O9="","",IF(O9&lt;Q9,1,0))</f>
        <v>0</v>
      </c>
      <c r="AL9" s="69">
        <f>IF(T9="","",IF(T9&gt;V9,1,0))</f>
        <v>1</v>
      </c>
      <c r="AM9" s="69">
        <f>IF(T9="","",IF(T9&lt;V9,1,0))</f>
        <v>0</v>
      </c>
      <c r="AN9" s="13">
        <f>IF(Y9="","",IF(Y9&gt;AA9,1,0))</f>
        <v>1</v>
      </c>
      <c r="AO9" s="13">
        <f>IF(Y9="","",IF(Y9&lt;AA9,1,0))</f>
        <v>0</v>
      </c>
    </row>
    <row r="10" spans="2:41" s="13" customFormat="1" ht="15" customHeight="1" thickBot="1">
      <c r="B10" s="165"/>
      <c r="C10" s="166"/>
      <c r="D10" s="162"/>
      <c r="E10" s="62">
        <f>IF(L7="","",L7)</f>
      </c>
      <c r="F10" s="61" t="s">
        <v>70</v>
      </c>
      <c r="G10" s="62">
        <f>IF(J7="","",J7)</f>
      </c>
      <c r="H10" s="163"/>
      <c r="I10" s="167"/>
      <c r="J10" s="168"/>
      <c r="K10" s="168"/>
      <c r="L10" s="168"/>
      <c r="M10" s="169"/>
      <c r="N10" s="164"/>
      <c r="O10" s="60"/>
      <c r="P10" s="61" t="s">
        <v>70</v>
      </c>
      <c r="Q10" s="60"/>
      <c r="R10" s="163"/>
      <c r="S10" s="164"/>
      <c r="T10" s="60"/>
      <c r="U10" s="61" t="s">
        <v>70</v>
      </c>
      <c r="V10" s="60"/>
      <c r="W10" s="163"/>
      <c r="X10" s="164"/>
      <c r="Y10" s="60"/>
      <c r="Z10" s="61" t="s">
        <v>70</v>
      </c>
      <c r="AA10" s="60"/>
      <c r="AB10" s="163"/>
      <c r="AC10" s="161"/>
      <c r="AD10" s="159"/>
      <c r="AE10" s="160"/>
      <c r="AF10" s="161"/>
      <c r="AG10" s="160"/>
      <c r="AJ10" s="69">
        <f>IF(O10="","",IF(O10&gt;Q10,1,0))</f>
      </c>
      <c r="AK10" s="69">
        <f>IF(O10="","",IF(O10&lt;Q10,1,0))</f>
      </c>
      <c r="AL10" s="69">
        <f>IF(T10="","",IF(T10&gt;V10,1,0))</f>
      </c>
      <c r="AM10" s="69">
        <f>IF(T10="","",IF(T10&lt;V10,1,0))</f>
      </c>
      <c r="AN10" s="13">
        <f>IF(Y10="","",IF(Y10&gt;AA10,1,0))</f>
      </c>
      <c r="AO10" s="13">
        <f>IF(Y10="","",IF(Y10&lt;AA10,1,0))</f>
      </c>
    </row>
    <row r="11" spans="2:39" s="13" customFormat="1" ht="15" customHeight="1">
      <c r="B11" s="101" t="s">
        <v>135</v>
      </c>
      <c r="C11" s="131" t="s">
        <v>138</v>
      </c>
      <c r="D11" s="23" t="str">
        <f>IF(D12="","",IF(D12&gt;H12,"○","×"))</f>
        <v>×</v>
      </c>
      <c r="E11" s="24">
        <f>IF(Q5="","",Q5)</f>
        <v>4</v>
      </c>
      <c r="F11" s="17" t="s">
        <v>70</v>
      </c>
      <c r="G11" s="24">
        <f>IF(O5="","",O5)</f>
        <v>21</v>
      </c>
      <c r="H11" s="25"/>
      <c r="I11" s="23" t="str">
        <f>IF(I12="","",IF(I12&gt;M12,"○","×"))</f>
        <v>×</v>
      </c>
      <c r="J11" s="19">
        <f>IF(Q8="","",Q8)</f>
        <v>5</v>
      </c>
      <c r="K11" s="17" t="s">
        <v>70</v>
      </c>
      <c r="L11" s="19">
        <f>IF(O8="","",O8)</f>
        <v>21</v>
      </c>
      <c r="M11" s="25"/>
      <c r="N11" s="153"/>
      <c r="O11" s="154"/>
      <c r="P11" s="154"/>
      <c r="Q11" s="154"/>
      <c r="R11" s="155"/>
      <c r="S11" s="23" t="str">
        <f>IF(S12="","",IF(S12&gt;W12,"○","×"))</f>
        <v>○</v>
      </c>
      <c r="T11" s="19">
        <v>21</v>
      </c>
      <c r="U11" s="17" t="s">
        <v>70</v>
      </c>
      <c r="V11" s="19">
        <v>19</v>
      </c>
      <c r="W11" s="25"/>
      <c r="X11" s="23" t="str">
        <f>IF(X12="","",IF(X12&gt;AB12,"○","×"))</f>
        <v>×</v>
      </c>
      <c r="Y11" s="19">
        <v>15</v>
      </c>
      <c r="Z11" s="17" t="s">
        <v>70</v>
      </c>
      <c r="AA11" s="19">
        <v>21</v>
      </c>
      <c r="AB11" s="25"/>
      <c r="AC11" s="92">
        <f>IF(D11="","",COUNTIF(D11:AB13,"○"))</f>
        <v>1</v>
      </c>
      <c r="AD11" s="86" t="s">
        <v>71</v>
      </c>
      <c r="AE11" s="89">
        <f>IF(D11="","",COUNTIF(D11:AB13,"×"))</f>
        <v>3</v>
      </c>
      <c r="AF11" s="92">
        <f>IF(AI12="","",RANK(AI12,AI11:AI19))</f>
        <v>2</v>
      </c>
      <c r="AG11" s="89"/>
      <c r="AJ11" s="69">
        <f>IF(T11="","",IF(T11&gt;V11,1,0))</f>
        <v>1</v>
      </c>
      <c r="AK11" s="69">
        <f>IF(T11="","",IF(T11&lt;V11,1,0))</f>
        <v>0</v>
      </c>
      <c r="AL11" s="69">
        <f>IF(Y11="","",IF(Y11&gt;AA11,1,0))</f>
        <v>0</v>
      </c>
      <c r="AM11" s="69">
        <f>IF(Y11="","",IF(Y11&lt;AA11,1,0))</f>
        <v>1</v>
      </c>
    </row>
    <row r="12" spans="2:39" s="13" customFormat="1" ht="15" customHeight="1">
      <c r="B12" s="101"/>
      <c r="C12" s="131"/>
      <c r="D12" s="94">
        <f>R6</f>
        <v>0</v>
      </c>
      <c r="E12" s="24">
        <f>IF(Q6="","",Q6)</f>
        <v>6</v>
      </c>
      <c r="F12" s="17" t="s">
        <v>70</v>
      </c>
      <c r="G12" s="24">
        <f>IF(O6="","",O6)</f>
        <v>21</v>
      </c>
      <c r="H12" s="89">
        <f>N6</f>
        <v>2</v>
      </c>
      <c r="I12" s="98">
        <f>R9</f>
        <v>0</v>
      </c>
      <c r="J12" s="19">
        <f>IF(Q9="","",Q9)</f>
        <v>4</v>
      </c>
      <c r="K12" s="17" t="s">
        <v>70</v>
      </c>
      <c r="L12" s="19">
        <f>IF(O9="","",O9)</f>
        <v>21</v>
      </c>
      <c r="M12" s="96">
        <f>N9</f>
        <v>2</v>
      </c>
      <c r="N12" s="153"/>
      <c r="O12" s="154"/>
      <c r="P12" s="154"/>
      <c r="Q12" s="154"/>
      <c r="R12" s="155"/>
      <c r="S12" s="98">
        <f>IF(T11="","",SUM(AJ11:AJ13))</f>
        <v>2</v>
      </c>
      <c r="T12" s="19">
        <v>21</v>
      </c>
      <c r="U12" s="17" t="s">
        <v>70</v>
      </c>
      <c r="V12" s="19">
        <v>13</v>
      </c>
      <c r="W12" s="96">
        <f>IF(T11="","",SUM(AK11:AK13))</f>
        <v>0</v>
      </c>
      <c r="X12" s="98">
        <f>IF(Y11="","",SUM(AL11:AL13))</f>
        <v>0</v>
      </c>
      <c r="Y12" s="19">
        <v>8</v>
      </c>
      <c r="Z12" s="17" t="s">
        <v>70</v>
      </c>
      <c r="AA12" s="19">
        <v>21</v>
      </c>
      <c r="AB12" s="96">
        <f>IF(Y11="","",SUM(AM11:AM13))</f>
        <v>2</v>
      </c>
      <c r="AC12" s="92"/>
      <c r="AD12" s="86"/>
      <c r="AE12" s="89"/>
      <c r="AF12" s="92"/>
      <c r="AG12" s="89"/>
      <c r="AI12" s="72">
        <f>IF(AC11="","",AC11*1000+(D12+I12+S12+X12)*100+((D12+I12+S12+X12)-(H12+M12+W12+AB12))*10+((SUM(E11:E13)+SUM(J11:J13)+SUM(T11:T13)+SUM(Y11:Y13))-(SUM(G11:G13)+SUM(L11:L13)+SUM(V11:V13)+SUM(AA11:AA13))))</f>
        <v>1086</v>
      </c>
      <c r="AJ12" s="69">
        <f>IF(T12="","",IF(T12&gt;V12,1,0))</f>
        <v>1</v>
      </c>
      <c r="AK12" s="69">
        <f>IF(T12="","",IF(T12&lt;V12,1,0))</f>
        <v>0</v>
      </c>
      <c r="AL12" s="69">
        <f>IF(Y12="","",IF(Y12&gt;AA12,1,0))</f>
        <v>0</v>
      </c>
      <c r="AM12" s="69">
        <f>IF(Y12="","",IF(Y12&lt;AA12,1,0))</f>
        <v>1</v>
      </c>
    </row>
    <row r="13" spans="2:39" s="13" customFormat="1" ht="15" customHeight="1">
      <c r="B13" s="102"/>
      <c r="C13" s="132"/>
      <c r="D13" s="95"/>
      <c r="E13" s="28">
        <f>IF(Q7="","",Q7)</f>
      </c>
      <c r="F13" s="17" t="s">
        <v>70</v>
      </c>
      <c r="G13" s="24">
        <f>IF(O7="","",O7)</f>
      </c>
      <c r="H13" s="90"/>
      <c r="I13" s="99"/>
      <c r="J13" s="21">
        <f>IF(Q10="","",Q10)</f>
      </c>
      <c r="K13" s="17" t="s">
        <v>70</v>
      </c>
      <c r="L13" s="21">
        <f>IF(O10="","",O10)</f>
      </c>
      <c r="M13" s="97"/>
      <c r="N13" s="156"/>
      <c r="O13" s="157"/>
      <c r="P13" s="157"/>
      <c r="Q13" s="157"/>
      <c r="R13" s="158"/>
      <c r="S13" s="99"/>
      <c r="T13" s="21"/>
      <c r="U13" s="22" t="s">
        <v>70</v>
      </c>
      <c r="V13" s="21"/>
      <c r="W13" s="97"/>
      <c r="X13" s="99"/>
      <c r="Y13" s="21"/>
      <c r="Z13" s="22" t="s">
        <v>70</v>
      </c>
      <c r="AA13" s="21"/>
      <c r="AB13" s="97"/>
      <c r="AC13" s="93"/>
      <c r="AD13" s="87"/>
      <c r="AE13" s="90"/>
      <c r="AF13" s="93"/>
      <c r="AG13" s="90"/>
      <c r="AJ13" s="69">
        <f>IF(T13="","",IF(T13&gt;V13,1,0))</f>
      </c>
      <c r="AK13" s="69">
        <f>IF(T13="","",IF(T13&lt;V13,1,0))</f>
      </c>
      <c r="AL13" s="69">
        <f>IF(Y13="","",IF(Y13&gt;AA13,1,0))</f>
      </c>
      <c r="AM13" s="69">
        <f>IF(Y13="","",IF(Y13&lt;AA13,1,0))</f>
      </c>
    </row>
    <row r="14" spans="2:39" s="13" customFormat="1" ht="15" customHeight="1">
      <c r="B14" s="100" t="s">
        <v>133</v>
      </c>
      <c r="C14" s="130" t="s">
        <v>139</v>
      </c>
      <c r="D14" s="23" t="str">
        <f>IF(D15="","",IF(D15&gt;H15,"○","×"))</f>
        <v>×</v>
      </c>
      <c r="E14" s="24">
        <f>IF(V5="","",V5)</f>
        <v>3</v>
      </c>
      <c r="F14" s="26" t="s">
        <v>70</v>
      </c>
      <c r="G14" s="27">
        <f>IF(T5="","",T5)</f>
        <v>21</v>
      </c>
      <c r="H14" s="25"/>
      <c r="I14" s="23" t="str">
        <f>IF(I15="","",IF(I15&gt;M15,"○","×"))</f>
        <v>×</v>
      </c>
      <c r="J14" s="19">
        <f>IF(V8="","",V8)</f>
        <v>11</v>
      </c>
      <c r="K14" s="26" t="s">
        <v>70</v>
      </c>
      <c r="L14" s="19">
        <f>IF(T8="","",T8)</f>
        <v>21</v>
      </c>
      <c r="M14" s="25"/>
      <c r="N14" s="23" t="str">
        <f>IF(N15="","",IF(N15&gt;R15,"○","×"))</f>
        <v>×</v>
      </c>
      <c r="O14" s="19">
        <f>IF(V11="","",V11)</f>
        <v>19</v>
      </c>
      <c r="P14" s="17" t="s">
        <v>70</v>
      </c>
      <c r="Q14" s="19">
        <f>IF(T11="","",T11)</f>
        <v>21</v>
      </c>
      <c r="R14" s="25"/>
      <c r="S14" s="150"/>
      <c r="T14" s="151"/>
      <c r="U14" s="151"/>
      <c r="V14" s="151"/>
      <c r="W14" s="152"/>
      <c r="X14" s="23" t="str">
        <f>IF(X15="","",IF(X15&gt;AB15,"○","×"))</f>
        <v>×</v>
      </c>
      <c r="Y14" s="19">
        <v>13</v>
      </c>
      <c r="Z14" s="26" t="s">
        <v>70</v>
      </c>
      <c r="AA14" s="19">
        <v>21</v>
      </c>
      <c r="AB14" s="25"/>
      <c r="AC14" s="91">
        <f>IF(D14="","",COUNTIF(D14:AB14,"○"))</f>
        <v>0</v>
      </c>
      <c r="AD14" s="85" t="s">
        <v>71</v>
      </c>
      <c r="AE14" s="88">
        <f>IF(D14="","",COUNTIF(D14:AB14,"×"))</f>
        <v>4</v>
      </c>
      <c r="AF14" s="91">
        <f>IF(AI15="","",RANK(AI15,AI11:AI19))</f>
        <v>3</v>
      </c>
      <c r="AG14" s="88"/>
      <c r="AJ14" s="69">
        <f>IF(Y14="","",IF(Y14&gt;AA14,1,0))</f>
        <v>0</v>
      </c>
      <c r="AK14" s="69">
        <f>IF(Y14="","",IF(Y14&lt;AA14,1,0))</f>
        <v>1</v>
      </c>
      <c r="AL14" s="69"/>
      <c r="AM14" s="69"/>
    </row>
    <row r="15" spans="2:39" s="13" customFormat="1" ht="15" customHeight="1">
      <c r="B15" s="101"/>
      <c r="C15" s="131"/>
      <c r="D15" s="94">
        <f>W6</f>
        <v>0</v>
      </c>
      <c r="E15" s="24">
        <f>IF(V6="","",V6)</f>
        <v>7</v>
      </c>
      <c r="F15" s="17" t="s">
        <v>70</v>
      </c>
      <c r="G15" s="24">
        <f>IF(T6="","",T6)</f>
        <v>21</v>
      </c>
      <c r="H15" s="96">
        <f>S6</f>
        <v>2</v>
      </c>
      <c r="I15" s="98">
        <f>W9</f>
        <v>0</v>
      </c>
      <c r="J15" s="19">
        <f>IF(V9="","",V9)</f>
        <v>11</v>
      </c>
      <c r="K15" s="17" t="s">
        <v>70</v>
      </c>
      <c r="L15" s="19">
        <f>IF(T9="","",T9)</f>
        <v>21</v>
      </c>
      <c r="M15" s="96">
        <f>S9</f>
        <v>2</v>
      </c>
      <c r="N15" s="98">
        <f>W12</f>
        <v>0</v>
      </c>
      <c r="O15" s="19">
        <f>IF(V12="","",V12)</f>
        <v>13</v>
      </c>
      <c r="P15" s="17" t="s">
        <v>70</v>
      </c>
      <c r="Q15" s="19">
        <f>IF(T12="","",T12)</f>
        <v>21</v>
      </c>
      <c r="R15" s="96">
        <f>S12</f>
        <v>2</v>
      </c>
      <c r="S15" s="153"/>
      <c r="T15" s="154"/>
      <c r="U15" s="154"/>
      <c r="V15" s="154"/>
      <c r="W15" s="155"/>
      <c r="X15" s="98">
        <f>IF(Y14="","",SUM(AJ14:AJ16))</f>
        <v>0</v>
      </c>
      <c r="Y15" s="19">
        <v>11</v>
      </c>
      <c r="Z15" s="17" t="s">
        <v>70</v>
      </c>
      <c r="AA15" s="19">
        <v>21</v>
      </c>
      <c r="AB15" s="96">
        <f>IF(Y14="","",SUM(AK14:AK16))</f>
        <v>2</v>
      </c>
      <c r="AC15" s="92"/>
      <c r="AD15" s="86"/>
      <c r="AE15" s="89"/>
      <c r="AF15" s="92"/>
      <c r="AG15" s="89"/>
      <c r="AI15" s="72">
        <f>IF(AC14="","",AC14*1000+(D15+I15+N15+X15)*100+((D15+I15+N15+X15)-(H15+M15+R15+AB15))*10+((SUM(E14:E16)+SUM(J14:J16)+SUM(O14:O16)+SUM(Y14:Y16))-(SUM(G14:G16)+SUM(L14:L16)+SUM(Q14:Q16)+SUM(AA14:AA16))))</f>
        <v>-160</v>
      </c>
      <c r="AJ15" s="69">
        <f>IF(Y15="","",IF(Y15&gt;AA15,1,0))</f>
        <v>0</v>
      </c>
      <c r="AK15" s="69">
        <f>IF(Y15="","",IF(Y15&lt;AA15,1,0))</f>
        <v>1</v>
      </c>
      <c r="AL15" s="69"/>
      <c r="AM15" s="69"/>
    </row>
    <row r="16" spans="2:39" s="29" customFormat="1" ht="15" customHeight="1">
      <c r="B16" s="102"/>
      <c r="C16" s="132"/>
      <c r="D16" s="95"/>
      <c r="E16" s="28">
        <f>IF(V7="","",V7)</f>
      </c>
      <c r="F16" s="22" t="s">
        <v>72</v>
      </c>
      <c r="G16" s="24">
        <f>IF(T7="","",T7)</f>
      </c>
      <c r="H16" s="97"/>
      <c r="I16" s="99"/>
      <c r="J16" s="21">
        <f>IF(V10="","",V10)</f>
      </c>
      <c r="K16" s="22" t="s">
        <v>72</v>
      </c>
      <c r="L16" s="19">
        <f>IF(T10="","",T10)</f>
      </c>
      <c r="M16" s="97"/>
      <c r="N16" s="99"/>
      <c r="O16" s="21">
        <f>IF(V13="","",V13)</f>
      </c>
      <c r="P16" s="22" t="s">
        <v>72</v>
      </c>
      <c r="Q16" s="21">
        <f>IF(T13="","",T13)</f>
      </c>
      <c r="R16" s="97"/>
      <c r="S16" s="156"/>
      <c r="T16" s="157"/>
      <c r="U16" s="157"/>
      <c r="V16" s="157"/>
      <c r="W16" s="158"/>
      <c r="X16" s="99"/>
      <c r="Y16" s="21"/>
      <c r="Z16" s="22" t="s">
        <v>72</v>
      </c>
      <c r="AA16" s="21"/>
      <c r="AB16" s="97"/>
      <c r="AC16" s="93"/>
      <c r="AD16" s="87"/>
      <c r="AE16" s="90"/>
      <c r="AF16" s="93"/>
      <c r="AG16" s="90"/>
      <c r="AH16" s="13"/>
      <c r="AI16" s="13"/>
      <c r="AJ16" s="69">
        <f>IF(Y16="","",IF(Y16&gt;AA16,1,0))</f>
      </c>
      <c r="AK16" s="69">
        <f>IF(Y16="","",IF(Y16&lt;AA16,1,0))</f>
      </c>
      <c r="AL16" s="69"/>
      <c r="AM16" s="69"/>
    </row>
    <row r="17" spans="1:39" s="29" customFormat="1" ht="15" customHeight="1">
      <c r="A17" s="30"/>
      <c r="B17" s="100" t="s">
        <v>135</v>
      </c>
      <c r="C17" s="130" t="s">
        <v>140</v>
      </c>
      <c r="D17" s="23" t="str">
        <f>IF(D18="","",IF(D18&gt;H18,"○","×"))</f>
        <v>×</v>
      </c>
      <c r="E17" s="24">
        <f>IF(AA5="","",AA5)</f>
        <v>2</v>
      </c>
      <c r="F17" s="26" t="s">
        <v>72</v>
      </c>
      <c r="G17" s="27">
        <f>IF(Y5="","",Y5)</f>
        <v>21</v>
      </c>
      <c r="H17" s="25"/>
      <c r="I17" s="23" t="str">
        <f>IF(I18="","",IF(I18&gt;M18,"○","×"))</f>
        <v>×</v>
      </c>
      <c r="J17" s="19">
        <f>IF(AA8="","",AA8)</f>
        <v>5</v>
      </c>
      <c r="K17" s="26" t="s">
        <v>72</v>
      </c>
      <c r="L17" s="16">
        <f>IF(Y8="","",Y8)</f>
        <v>21</v>
      </c>
      <c r="M17" s="25"/>
      <c r="N17" s="23" t="str">
        <f>IF(N18="","",IF(N18&gt;R18,"○","×"))</f>
        <v>○</v>
      </c>
      <c r="O17" s="19">
        <f>IF(AA11="","",AA11)</f>
        <v>21</v>
      </c>
      <c r="P17" s="17" t="s">
        <v>72</v>
      </c>
      <c r="Q17" s="19">
        <f>IF(Y11="","",Y11)</f>
        <v>15</v>
      </c>
      <c r="R17" s="25"/>
      <c r="S17" s="23" t="str">
        <f>IF(S18="","",IF(S18&gt;W18,"○","×"))</f>
        <v>○</v>
      </c>
      <c r="T17" s="19">
        <f>IF(AA14="","",AA14)</f>
        <v>21</v>
      </c>
      <c r="U17" s="17" t="s">
        <v>72</v>
      </c>
      <c r="V17" s="19">
        <f>IF(Y14="","",Y14)</f>
        <v>13</v>
      </c>
      <c r="W17" s="25"/>
      <c r="X17" s="141"/>
      <c r="Y17" s="142"/>
      <c r="Z17" s="142"/>
      <c r="AA17" s="142"/>
      <c r="AB17" s="143"/>
      <c r="AC17" s="91">
        <f>IF(D17="","",COUNTIF(D17:W17,"○"))</f>
        <v>2</v>
      </c>
      <c r="AD17" s="85" t="s">
        <v>71</v>
      </c>
      <c r="AE17" s="88">
        <f>IF(D17="","",COUNTIF(D17:W17,"×"))</f>
        <v>2</v>
      </c>
      <c r="AF17" s="91">
        <f>IF(AI18="","",RANK(AI18,AI11:AI19))</f>
        <v>1</v>
      </c>
      <c r="AG17" s="88"/>
      <c r="AH17" s="31"/>
      <c r="AJ17" s="69"/>
      <c r="AK17" s="69"/>
      <c r="AL17" s="69"/>
      <c r="AM17" s="69"/>
    </row>
    <row r="18" spans="1:39" s="13" customFormat="1" ht="13.5">
      <c r="A18" s="25"/>
      <c r="B18" s="101"/>
      <c r="C18" s="131"/>
      <c r="D18" s="94">
        <f>AB6</f>
        <v>0</v>
      </c>
      <c r="E18" s="24">
        <f>IF(AA6="","",AA6)</f>
        <v>11</v>
      </c>
      <c r="F18" s="17" t="s">
        <v>72</v>
      </c>
      <c r="G18" s="136">
        <f>IF(X6="","",X6)</f>
        <v>2</v>
      </c>
      <c r="H18" s="96">
        <f>S9</f>
        <v>2</v>
      </c>
      <c r="I18" s="98">
        <f>AB9</f>
        <v>0</v>
      </c>
      <c r="J18" s="19">
        <f>IF(AA9="","",AA9)</f>
        <v>8</v>
      </c>
      <c r="K18" s="17" t="s">
        <v>72</v>
      </c>
      <c r="L18" s="19">
        <f>IF(Y9="","",Y9)</f>
        <v>21</v>
      </c>
      <c r="M18" s="96">
        <f>X9</f>
        <v>2</v>
      </c>
      <c r="N18" s="98">
        <f>AB12</f>
        <v>2</v>
      </c>
      <c r="O18" s="19">
        <f>IF(AA12="","",AA12)</f>
        <v>21</v>
      </c>
      <c r="P18" s="17" t="s">
        <v>72</v>
      </c>
      <c r="Q18" s="19">
        <f>IF(Y12="","",Y12)</f>
        <v>8</v>
      </c>
      <c r="R18" s="96">
        <f>X12</f>
        <v>0</v>
      </c>
      <c r="S18" s="98">
        <f>AB15</f>
        <v>2</v>
      </c>
      <c r="T18" s="19">
        <f>IF(AA15="","",AA15)</f>
        <v>21</v>
      </c>
      <c r="U18" s="17" t="s">
        <v>72</v>
      </c>
      <c r="V18" s="19">
        <f>IF(Y15="","",Y15)</f>
        <v>11</v>
      </c>
      <c r="W18" s="96">
        <f>X15</f>
        <v>0</v>
      </c>
      <c r="X18" s="144"/>
      <c r="Y18" s="145"/>
      <c r="Z18" s="145"/>
      <c r="AA18" s="145"/>
      <c r="AB18" s="146"/>
      <c r="AC18" s="92"/>
      <c r="AD18" s="86"/>
      <c r="AE18" s="89"/>
      <c r="AF18" s="92"/>
      <c r="AG18" s="89"/>
      <c r="AI18" s="72">
        <f>IF(AC17="","",AC17*1000+(D18+I18+N18+S18)*100+((D18+I18+N18+S18)-(H18+M18+R18+W18))*10+((SUM(E17:E19)+SUM(J17:J19)+SUM(O17:O19)+SUM(T17:T19))-(SUM(G17:G19)+SUM(L17:L19)+SUM(Q17:Q19)+SUM(V17:V19))))</f>
        <v>2398</v>
      </c>
      <c r="AJ18" s="69"/>
      <c r="AK18" s="69"/>
      <c r="AL18" s="69"/>
      <c r="AM18" s="69"/>
    </row>
    <row r="19" spans="1:39" s="13" customFormat="1" ht="13.5">
      <c r="A19" s="25"/>
      <c r="B19" s="102"/>
      <c r="C19" s="132"/>
      <c r="D19" s="95"/>
      <c r="E19" s="28">
        <f>IF(AA7="","",AA7)</f>
      </c>
      <c r="F19" s="22" t="s">
        <v>72</v>
      </c>
      <c r="G19" s="137"/>
      <c r="H19" s="97"/>
      <c r="I19" s="99"/>
      <c r="J19" s="21">
        <f>IF(AA10="","",AA10)</f>
      </c>
      <c r="K19" s="22" t="s">
        <v>72</v>
      </c>
      <c r="L19" s="21">
        <f>IF(Y10="","",Y10)</f>
      </c>
      <c r="M19" s="97"/>
      <c r="N19" s="99"/>
      <c r="O19" s="21">
        <f>IF(AA13="","",AA13)</f>
      </c>
      <c r="P19" s="22" t="s">
        <v>72</v>
      </c>
      <c r="Q19" s="21">
        <f>IF(Y13="","",Y13)</f>
      </c>
      <c r="R19" s="97"/>
      <c r="S19" s="99"/>
      <c r="T19" s="21">
        <f>IF(AA16="","",AA16)</f>
      </c>
      <c r="U19" s="22" t="s">
        <v>72</v>
      </c>
      <c r="V19" s="21">
        <f>IF(Y16="","",Y16)</f>
      </c>
      <c r="W19" s="97"/>
      <c r="X19" s="147"/>
      <c r="Y19" s="148"/>
      <c r="Z19" s="148"/>
      <c r="AA19" s="148"/>
      <c r="AB19" s="149"/>
      <c r="AC19" s="93"/>
      <c r="AD19" s="87"/>
      <c r="AE19" s="90"/>
      <c r="AF19" s="93"/>
      <c r="AG19" s="90"/>
      <c r="AJ19" s="69"/>
      <c r="AK19" s="69"/>
      <c r="AL19" s="69"/>
      <c r="AM19" s="69"/>
    </row>
    <row r="23" spans="2:39" s="5" customFormat="1" ht="22.5" customHeight="1">
      <c r="B23" s="76" t="s">
        <v>9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6"/>
      <c r="AJ23" s="70"/>
      <c r="AK23" s="70"/>
      <c r="AL23" s="70"/>
      <c r="AM23" s="70"/>
    </row>
    <row r="25" spans="2:39" s="13" customFormat="1" ht="15" customHeight="1">
      <c r="B25" s="32" t="s">
        <v>88</v>
      </c>
      <c r="C25" s="33"/>
      <c r="D25" s="112" t="s">
        <v>149</v>
      </c>
      <c r="E25" s="113"/>
      <c r="F25" s="113"/>
      <c r="G25" s="113"/>
      <c r="H25" s="114"/>
      <c r="I25" s="112" t="s">
        <v>150</v>
      </c>
      <c r="J25" s="113"/>
      <c r="K25" s="113"/>
      <c r="L25" s="113"/>
      <c r="M25" s="114"/>
      <c r="N25" s="112" t="s">
        <v>151</v>
      </c>
      <c r="O25" s="113"/>
      <c r="P25" s="113"/>
      <c r="Q25" s="113"/>
      <c r="R25" s="114"/>
      <c r="S25" s="14"/>
      <c r="T25" s="34" t="s">
        <v>68</v>
      </c>
      <c r="U25" s="34"/>
      <c r="V25" s="112" t="s">
        <v>69</v>
      </c>
      <c r="W25" s="114"/>
      <c r="AA25" s="19"/>
      <c r="AJ25" s="69"/>
      <c r="AK25" s="69"/>
      <c r="AL25" s="69"/>
      <c r="AM25" s="69"/>
    </row>
    <row r="26" spans="2:39" s="13" customFormat="1" ht="15" customHeight="1">
      <c r="B26" s="100" t="s">
        <v>146</v>
      </c>
      <c r="C26" s="91" t="s">
        <v>213</v>
      </c>
      <c r="D26" s="121"/>
      <c r="E26" s="122"/>
      <c r="F26" s="122"/>
      <c r="G26" s="122"/>
      <c r="H26" s="123"/>
      <c r="I26" s="35" t="str">
        <f>IF(I27="","",IF(I27&gt;M27,"○","×"))</f>
        <v>○</v>
      </c>
      <c r="J26" s="27">
        <v>21</v>
      </c>
      <c r="K26" s="17" t="s">
        <v>73</v>
      </c>
      <c r="L26" s="27">
        <v>6</v>
      </c>
      <c r="M26" s="36"/>
      <c r="N26" s="15" t="str">
        <f>IF(N27="","",IF(N27&gt;R27,"○","×"))</f>
        <v>○</v>
      </c>
      <c r="O26" s="27">
        <v>21</v>
      </c>
      <c r="P26" s="17" t="s">
        <v>73</v>
      </c>
      <c r="Q26" s="27">
        <v>12</v>
      </c>
      <c r="R26" s="36"/>
      <c r="S26" s="130">
        <f>IF(I26="","",COUNTIF(I26:R26,"○"))</f>
        <v>2</v>
      </c>
      <c r="T26" s="135" t="s">
        <v>71</v>
      </c>
      <c r="U26" s="138">
        <f>IF(I26="","",COUNTIF(I26:R26,"×"))</f>
        <v>0</v>
      </c>
      <c r="V26" s="130">
        <f>IF(AD27="","",RANK(AD27,AD26:AD34))</f>
        <v>1</v>
      </c>
      <c r="W26" s="138"/>
      <c r="X26" s="24"/>
      <c r="Y26" s="24"/>
      <c r="Z26" s="19"/>
      <c r="AA26" s="19"/>
      <c r="AD26" s="73"/>
      <c r="AE26" s="73">
        <f>IF(J26="","",IF(J26&gt;L26,1,0))</f>
        <v>1</v>
      </c>
      <c r="AF26" s="73">
        <f>IF(L26="","",IF(J26&lt;L26,1,0))</f>
        <v>0</v>
      </c>
      <c r="AG26" s="73">
        <f>IF(O26="","",IF(O26&gt;Q26,1,0))</f>
        <v>1</v>
      </c>
      <c r="AH26" s="73">
        <f>IF(Q26="","",IF(O26&lt;Q26,1,0))</f>
        <v>0</v>
      </c>
      <c r="AJ26" s="69"/>
      <c r="AK26" s="69"/>
      <c r="AL26" s="69"/>
      <c r="AM26" s="69"/>
    </row>
    <row r="27" spans="2:39" s="13" customFormat="1" ht="15" customHeight="1">
      <c r="B27" s="101"/>
      <c r="C27" s="92"/>
      <c r="D27" s="124"/>
      <c r="E27" s="125"/>
      <c r="F27" s="125"/>
      <c r="G27" s="125"/>
      <c r="H27" s="126"/>
      <c r="I27" s="94">
        <f>IF(J26="","",SUM(AE26:AE28))</f>
        <v>2</v>
      </c>
      <c r="J27" s="24">
        <v>21</v>
      </c>
      <c r="K27" s="17" t="s">
        <v>74</v>
      </c>
      <c r="L27" s="24">
        <v>6</v>
      </c>
      <c r="M27" s="133">
        <f>IF(L26="","",SUM(AF26:AF28))</f>
        <v>0</v>
      </c>
      <c r="N27" s="94">
        <f>IF(O26="","",SUM(AG26:AG28))</f>
        <v>2</v>
      </c>
      <c r="O27" s="37">
        <v>21</v>
      </c>
      <c r="P27" s="17" t="s">
        <v>74</v>
      </c>
      <c r="Q27" s="37">
        <v>3</v>
      </c>
      <c r="R27" s="133">
        <f>IF(Q26="","",SUM(AH26:AH28))</f>
        <v>0</v>
      </c>
      <c r="S27" s="131"/>
      <c r="T27" s="136"/>
      <c r="U27" s="139"/>
      <c r="V27" s="131"/>
      <c r="W27" s="139"/>
      <c r="X27" s="24"/>
      <c r="Y27" s="24"/>
      <c r="Z27" s="19"/>
      <c r="AA27" s="19"/>
      <c r="AD27" s="74">
        <f>IF(S26="","",S26*1000+(I27+N27)*100+((I27+N27)-(M27+R27))*10+((SUM(J26:J28)+SUM(O26:O28))-(SUM(L26:L28)+SUM(Q26:Q28))))</f>
        <v>2497</v>
      </c>
      <c r="AE27" s="73">
        <f>IF(J27="","",IF(J27&gt;L27,1,0))</f>
        <v>1</v>
      </c>
      <c r="AF27" s="73">
        <f>IF(L27="","",IF(J27&lt;L27,1,0))</f>
        <v>0</v>
      </c>
      <c r="AG27" s="73">
        <f>IF(O27="","",IF(O27&gt;Q27,1,0))</f>
        <v>1</v>
      </c>
      <c r="AH27" s="73">
        <f>IF(Q27="","",IF(O27&lt;Q27,1,0))</f>
        <v>0</v>
      </c>
      <c r="AJ27" s="69"/>
      <c r="AK27" s="69"/>
      <c r="AL27" s="69"/>
      <c r="AM27" s="69"/>
    </row>
    <row r="28" spans="2:39" s="13" customFormat="1" ht="15" customHeight="1">
      <c r="B28" s="102"/>
      <c r="C28" s="93"/>
      <c r="D28" s="127"/>
      <c r="E28" s="128"/>
      <c r="F28" s="128"/>
      <c r="G28" s="128"/>
      <c r="H28" s="129"/>
      <c r="I28" s="95"/>
      <c r="J28" s="28"/>
      <c r="K28" s="17" t="s">
        <v>72</v>
      </c>
      <c r="L28" s="28"/>
      <c r="M28" s="134"/>
      <c r="N28" s="95"/>
      <c r="O28" s="38"/>
      <c r="P28" s="17" t="s">
        <v>72</v>
      </c>
      <c r="Q28" s="38"/>
      <c r="R28" s="134"/>
      <c r="S28" s="132"/>
      <c r="T28" s="137"/>
      <c r="U28" s="140"/>
      <c r="V28" s="132"/>
      <c r="W28" s="140"/>
      <c r="X28" s="24"/>
      <c r="Y28" s="24"/>
      <c r="Z28" s="39"/>
      <c r="AA28" s="39"/>
      <c r="AD28" s="73"/>
      <c r="AE28" s="73">
        <f>IF(J28="","",IF(J28&gt;L28,1,0))</f>
      </c>
      <c r="AF28" s="73">
        <f>IF(L28="","",IF(J28&lt;L28,1,0))</f>
      </c>
      <c r="AG28" s="73">
        <f>IF(O28="","",IF(O28&gt;Q28,1,0))</f>
      </c>
      <c r="AH28" s="73">
        <f>IF(Q28="","",IF(O28&lt;Q28,1,0))</f>
      </c>
      <c r="AJ28" s="69"/>
      <c r="AK28" s="69"/>
      <c r="AL28" s="69"/>
      <c r="AM28" s="69"/>
    </row>
    <row r="29" spans="2:39" s="13" customFormat="1" ht="15" customHeight="1">
      <c r="B29" s="100" t="s">
        <v>24</v>
      </c>
      <c r="C29" s="91" t="s">
        <v>147</v>
      </c>
      <c r="D29" s="35" t="str">
        <f>IF(E29="","",IF(D30&gt;H30,"○","×"))</f>
        <v>×</v>
      </c>
      <c r="E29" s="27">
        <f>IF(L26="","",L26)</f>
        <v>6</v>
      </c>
      <c r="F29" s="26" t="s">
        <v>75</v>
      </c>
      <c r="G29" s="27">
        <f>IF(J26="","",J26)</f>
        <v>21</v>
      </c>
      <c r="H29" s="40"/>
      <c r="I29" s="121"/>
      <c r="J29" s="122"/>
      <c r="K29" s="122"/>
      <c r="L29" s="122"/>
      <c r="M29" s="123"/>
      <c r="N29" s="35" t="str">
        <f>IF(O29="","",IF(N30&gt;R30,"○","×"))</f>
        <v>○</v>
      </c>
      <c r="O29" s="27">
        <v>21</v>
      </c>
      <c r="P29" s="26" t="s">
        <v>75</v>
      </c>
      <c r="Q29" s="27">
        <v>16</v>
      </c>
      <c r="R29" s="41"/>
      <c r="S29" s="130">
        <f>IF(D29="","",COUNTIF(D29:R31,"○"))</f>
        <v>1</v>
      </c>
      <c r="T29" s="135" t="s">
        <v>71</v>
      </c>
      <c r="U29" s="138">
        <f>IF(D29="","",COUNTIF(D29:R31,"×"))</f>
        <v>1</v>
      </c>
      <c r="V29" s="130">
        <f>IF(AD30="","",RANK(AD30,AD26:AD34))</f>
        <v>2</v>
      </c>
      <c r="W29" s="138"/>
      <c r="X29" s="24"/>
      <c r="Y29" s="24"/>
      <c r="Z29" s="39"/>
      <c r="AA29" s="39"/>
      <c r="AD29" s="73"/>
      <c r="AE29" s="73">
        <f>IF(O29="","",IF(O29&gt;Q29,1,0))</f>
        <v>1</v>
      </c>
      <c r="AF29" s="73">
        <f>IF(Q29="","",IF(O29&lt;Q29,1,0))</f>
        <v>0</v>
      </c>
      <c r="AG29" s="73"/>
      <c r="AH29" s="73"/>
      <c r="AJ29" s="69"/>
      <c r="AK29" s="69"/>
      <c r="AL29" s="69"/>
      <c r="AM29" s="69"/>
    </row>
    <row r="30" spans="2:39" s="13" customFormat="1" ht="15" customHeight="1">
      <c r="B30" s="101"/>
      <c r="C30" s="92"/>
      <c r="D30" s="94">
        <f>M27</f>
        <v>0</v>
      </c>
      <c r="E30" s="24">
        <f>IF(L27="","",L27)</f>
        <v>6</v>
      </c>
      <c r="F30" s="17" t="s">
        <v>76</v>
      </c>
      <c r="G30" s="24">
        <f>IF(J27="","",J27)</f>
        <v>21</v>
      </c>
      <c r="H30" s="133">
        <f>I27</f>
        <v>2</v>
      </c>
      <c r="I30" s="124"/>
      <c r="J30" s="125"/>
      <c r="K30" s="125"/>
      <c r="L30" s="125"/>
      <c r="M30" s="126"/>
      <c r="N30" s="94">
        <f>IF(O29="","",SUM(AE29:AE31))</f>
        <v>2</v>
      </c>
      <c r="O30" s="24">
        <v>21</v>
      </c>
      <c r="P30" s="17" t="s">
        <v>77</v>
      </c>
      <c r="Q30" s="24">
        <v>14</v>
      </c>
      <c r="R30" s="133">
        <f>IF(Q29="","",SUM(AF29:AF31))</f>
        <v>0</v>
      </c>
      <c r="S30" s="131"/>
      <c r="T30" s="136"/>
      <c r="U30" s="139"/>
      <c r="V30" s="131"/>
      <c r="W30" s="139"/>
      <c r="X30" s="24"/>
      <c r="Y30" s="24"/>
      <c r="Z30" s="39"/>
      <c r="AA30" s="39"/>
      <c r="AD30" s="74">
        <f>IF(S29="","",S29*1000+(D30+N30)*100+((D30+N30)-(H30+R30))*10+((SUM(E29:E31)+SUM(O29:O31))-(SUM(G29:G31)+SUM(Q29:Q31))))</f>
        <v>1182</v>
      </c>
      <c r="AE30" s="73">
        <f>IF(O30="","",IF(O30&gt;Q30,1,0))</f>
        <v>1</v>
      </c>
      <c r="AF30" s="73">
        <f>IF(Q30="","",IF(O30&lt;Q30,1,0))</f>
        <v>0</v>
      </c>
      <c r="AG30" s="73"/>
      <c r="AH30" s="73"/>
      <c r="AJ30" s="69"/>
      <c r="AK30" s="69"/>
      <c r="AL30" s="69"/>
      <c r="AM30" s="69"/>
    </row>
    <row r="31" spans="2:39" s="13" customFormat="1" ht="15" customHeight="1">
      <c r="B31" s="102"/>
      <c r="C31" s="93"/>
      <c r="D31" s="95"/>
      <c r="E31" s="28">
        <f>IF(L28="","",L28)</f>
      </c>
      <c r="F31" s="22" t="s">
        <v>72</v>
      </c>
      <c r="G31" s="28">
        <f>IF(J28="","",J28)</f>
      </c>
      <c r="H31" s="134"/>
      <c r="I31" s="127"/>
      <c r="J31" s="128"/>
      <c r="K31" s="128"/>
      <c r="L31" s="128"/>
      <c r="M31" s="129"/>
      <c r="N31" s="95"/>
      <c r="O31" s="28"/>
      <c r="P31" s="17" t="s">
        <v>72</v>
      </c>
      <c r="Q31" s="28"/>
      <c r="R31" s="134"/>
      <c r="S31" s="132"/>
      <c r="T31" s="137"/>
      <c r="U31" s="140"/>
      <c r="V31" s="132"/>
      <c r="W31" s="140"/>
      <c r="X31" s="24"/>
      <c r="Y31" s="24"/>
      <c r="Z31" s="39"/>
      <c r="AA31" s="39"/>
      <c r="AD31" s="73"/>
      <c r="AE31" s="73">
        <f>IF(O31="","",IF(O31&gt;Q31,1,0))</f>
      </c>
      <c r="AF31" s="73">
        <f>IF(Q31="","",IF(O31&lt;Q31,1,0))</f>
      </c>
      <c r="AG31" s="73"/>
      <c r="AH31" s="73"/>
      <c r="AJ31" s="69"/>
      <c r="AK31" s="69"/>
      <c r="AL31" s="69"/>
      <c r="AM31" s="69"/>
    </row>
    <row r="32" spans="2:39" s="13" customFormat="1" ht="15" customHeight="1">
      <c r="B32" s="101" t="s">
        <v>24</v>
      </c>
      <c r="C32" s="91" t="s">
        <v>148</v>
      </c>
      <c r="D32" s="35" t="str">
        <f>IF(E32="","",IF(D33&gt;H33,"○","×"))</f>
        <v>×</v>
      </c>
      <c r="E32" s="27">
        <f>IF(Q26="","",Q26)</f>
        <v>12</v>
      </c>
      <c r="F32" s="26" t="s">
        <v>78</v>
      </c>
      <c r="G32" s="27">
        <f>IF(O26="","",O26)</f>
        <v>21</v>
      </c>
      <c r="H32" s="41"/>
      <c r="I32" s="35" t="str">
        <f>IF(J32="","",IF(I33&gt;M33,"○","×"))</f>
        <v>×</v>
      </c>
      <c r="J32" s="27">
        <f>IF(Q29="","",Q29)</f>
        <v>16</v>
      </c>
      <c r="K32" s="17" t="s">
        <v>78</v>
      </c>
      <c r="L32" s="27">
        <f>IF(O29="","",O29)</f>
        <v>21</v>
      </c>
      <c r="M32" s="41"/>
      <c r="N32" s="121"/>
      <c r="O32" s="122"/>
      <c r="P32" s="122"/>
      <c r="Q32" s="122"/>
      <c r="R32" s="123"/>
      <c r="S32" s="130">
        <f>IF(D32="","",COUNTIF(D32:M32,"○"))</f>
        <v>0</v>
      </c>
      <c r="T32" s="135" t="s">
        <v>71</v>
      </c>
      <c r="U32" s="138">
        <f>IF(D32="","",COUNTIF(D32:M32,"×"))</f>
        <v>2</v>
      </c>
      <c r="V32" s="130">
        <f>IF(AD33="","",RANK(AD33,AD26:AD34))</f>
        <v>3</v>
      </c>
      <c r="W32" s="138"/>
      <c r="X32" s="24"/>
      <c r="Y32" s="24"/>
      <c r="Z32" s="39"/>
      <c r="AA32" s="39"/>
      <c r="AD32" s="73"/>
      <c r="AE32" s="73"/>
      <c r="AF32" s="73"/>
      <c r="AG32" s="73"/>
      <c r="AH32" s="73"/>
      <c r="AJ32" s="69"/>
      <c r="AK32" s="69"/>
      <c r="AL32" s="69"/>
      <c r="AM32" s="69"/>
    </row>
    <row r="33" spans="2:39" s="13" customFormat="1" ht="15" customHeight="1">
      <c r="B33" s="101"/>
      <c r="C33" s="92"/>
      <c r="D33" s="94">
        <f>R27</f>
        <v>0</v>
      </c>
      <c r="E33" s="24">
        <f>IF(Q27="","",Q27)</f>
        <v>3</v>
      </c>
      <c r="F33" s="17" t="s">
        <v>72</v>
      </c>
      <c r="G33" s="24">
        <f>IF(O27="","",O27)</f>
        <v>21</v>
      </c>
      <c r="H33" s="133">
        <f>N27</f>
        <v>2</v>
      </c>
      <c r="I33" s="94">
        <f>R30</f>
        <v>0</v>
      </c>
      <c r="J33" s="24">
        <f>IF(Q30="","",Q30)</f>
        <v>14</v>
      </c>
      <c r="K33" s="17" t="s">
        <v>72</v>
      </c>
      <c r="L33" s="37">
        <f>IF(O30="","",O30)</f>
        <v>21</v>
      </c>
      <c r="M33" s="133">
        <f>N30</f>
        <v>2</v>
      </c>
      <c r="N33" s="124"/>
      <c r="O33" s="125"/>
      <c r="P33" s="125"/>
      <c r="Q33" s="125"/>
      <c r="R33" s="126"/>
      <c r="S33" s="131"/>
      <c r="T33" s="136"/>
      <c r="U33" s="139"/>
      <c r="V33" s="131"/>
      <c r="W33" s="139"/>
      <c r="X33" s="24"/>
      <c r="Y33" s="24"/>
      <c r="Z33" s="39"/>
      <c r="AA33" s="39"/>
      <c r="AD33" s="74">
        <f>IF(S32="","",S32*1000+(D33+I33)*100+((D33+I33)-(H33+M33))*10+((SUM(E32:E34)+SUM(J32:J34))-(SUM(G32:G34)+SUM(L32:L34))))</f>
        <v>-79</v>
      </c>
      <c r="AE33" s="73"/>
      <c r="AF33" s="73"/>
      <c r="AG33" s="73"/>
      <c r="AH33" s="73"/>
      <c r="AJ33" s="69"/>
      <c r="AK33" s="69"/>
      <c r="AL33" s="69"/>
      <c r="AM33" s="69"/>
    </row>
    <row r="34" spans="2:39" s="13" customFormat="1" ht="15" customHeight="1">
      <c r="B34" s="102"/>
      <c r="C34" s="93"/>
      <c r="D34" s="95"/>
      <c r="E34" s="28">
        <f>IF(Q28="","",Q28)</f>
      </c>
      <c r="F34" s="22" t="s">
        <v>79</v>
      </c>
      <c r="G34" s="28">
        <f>IF(O28="","",O28)</f>
      </c>
      <c r="H34" s="134"/>
      <c r="I34" s="95"/>
      <c r="J34" s="28">
        <f>IF(Q31="","",Q31)</f>
      </c>
      <c r="K34" s="17" t="s">
        <v>72</v>
      </c>
      <c r="L34" s="38">
        <f>IF(O31="","",O31)</f>
      </c>
      <c r="M34" s="134"/>
      <c r="N34" s="127"/>
      <c r="O34" s="128"/>
      <c r="P34" s="128"/>
      <c r="Q34" s="128"/>
      <c r="R34" s="129"/>
      <c r="S34" s="132"/>
      <c r="T34" s="137"/>
      <c r="U34" s="140"/>
      <c r="V34" s="132"/>
      <c r="W34" s="140"/>
      <c r="X34" s="24"/>
      <c r="Y34" s="24"/>
      <c r="Z34" s="39"/>
      <c r="AA34" s="39"/>
      <c r="AD34" s="73"/>
      <c r="AE34" s="73"/>
      <c r="AF34" s="73"/>
      <c r="AG34" s="73"/>
      <c r="AH34" s="73"/>
      <c r="AJ34" s="69"/>
      <c r="AK34" s="69"/>
      <c r="AL34" s="69"/>
      <c r="AM34" s="69"/>
    </row>
    <row r="35" spans="2:39" s="29" customFormat="1" ht="15" customHeight="1">
      <c r="B35" s="42"/>
      <c r="C35" s="42"/>
      <c r="E35" s="43"/>
      <c r="F35" s="43"/>
      <c r="G35" s="43"/>
      <c r="J35" s="43"/>
      <c r="K35" s="43"/>
      <c r="L35" s="43"/>
      <c r="O35" s="43"/>
      <c r="P35" s="43"/>
      <c r="Q35" s="43"/>
      <c r="R35" s="43"/>
      <c r="AD35" s="73"/>
      <c r="AE35" s="73"/>
      <c r="AF35" s="73"/>
      <c r="AG35" s="73"/>
      <c r="AH35" s="73"/>
      <c r="AJ35" s="69"/>
      <c r="AK35" s="69"/>
      <c r="AL35" s="69"/>
      <c r="AM35" s="69"/>
    </row>
    <row r="36" spans="2:39" s="13" customFormat="1" ht="15" customHeight="1">
      <c r="B36" s="32" t="s">
        <v>107</v>
      </c>
      <c r="C36" s="33"/>
      <c r="D36" s="112" t="s">
        <v>155</v>
      </c>
      <c r="E36" s="113"/>
      <c r="F36" s="113"/>
      <c r="G36" s="113"/>
      <c r="H36" s="114"/>
      <c r="I36" s="112" t="s">
        <v>156</v>
      </c>
      <c r="J36" s="113"/>
      <c r="K36" s="113"/>
      <c r="L36" s="113"/>
      <c r="M36" s="114"/>
      <c r="N36" s="112" t="s">
        <v>157</v>
      </c>
      <c r="O36" s="113"/>
      <c r="P36" s="113"/>
      <c r="Q36" s="113"/>
      <c r="R36" s="114"/>
      <c r="S36" s="14"/>
      <c r="T36" s="34" t="s">
        <v>68</v>
      </c>
      <c r="U36" s="34"/>
      <c r="V36" s="112" t="s">
        <v>69</v>
      </c>
      <c r="W36" s="114"/>
      <c r="AA36" s="19"/>
      <c r="AD36" s="73"/>
      <c r="AE36" s="73"/>
      <c r="AF36" s="73"/>
      <c r="AG36" s="73"/>
      <c r="AH36" s="73"/>
      <c r="AJ36" s="69"/>
      <c r="AK36" s="69"/>
      <c r="AL36" s="69"/>
      <c r="AM36" s="69"/>
    </row>
    <row r="37" spans="2:39" s="13" customFormat="1" ht="15" customHeight="1">
      <c r="B37" s="100" t="s">
        <v>146</v>
      </c>
      <c r="C37" s="91" t="s">
        <v>152</v>
      </c>
      <c r="D37" s="121"/>
      <c r="E37" s="122"/>
      <c r="F37" s="122"/>
      <c r="G37" s="122"/>
      <c r="H37" s="123"/>
      <c r="I37" s="35" t="str">
        <f>IF(I38="","",IF(I38&gt;M38,"○","×"))</f>
        <v>○</v>
      </c>
      <c r="J37" s="27">
        <v>24</v>
      </c>
      <c r="K37" s="17" t="s">
        <v>80</v>
      </c>
      <c r="L37" s="27">
        <v>22</v>
      </c>
      <c r="M37" s="36"/>
      <c r="N37" s="15" t="str">
        <f>IF(N38="","",IF(N38&gt;R38,"○","×"))</f>
        <v>○</v>
      </c>
      <c r="O37" s="27">
        <v>21</v>
      </c>
      <c r="P37" s="17" t="s">
        <v>81</v>
      </c>
      <c r="Q37" s="27">
        <v>13</v>
      </c>
      <c r="R37" s="36"/>
      <c r="S37" s="130">
        <f>IF(I37="","",COUNTIF(I37:R37,"○"))</f>
        <v>2</v>
      </c>
      <c r="T37" s="135" t="s">
        <v>71</v>
      </c>
      <c r="U37" s="138">
        <f>IF(I37="","",COUNTIF(I37:R37,"×"))</f>
        <v>0</v>
      </c>
      <c r="V37" s="130">
        <f>IF(AD38="","",RANK(AD38,AD37:AD45))</f>
        <v>1</v>
      </c>
      <c r="W37" s="138"/>
      <c r="X37" s="24"/>
      <c r="Y37" s="24"/>
      <c r="Z37" s="19"/>
      <c r="AA37" s="19"/>
      <c r="AD37" s="73"/>
      <c r="AE37" s="73">
        <f>IF(J37="","",IF(J37&gt;L37,1,0))</f>
        <v>1</v>
      </c>
      <c r="AF37" s="73">
        <f>IF(L37="","",IF(J37&lt;L37,1,0))</f>
        <v>0</v>
      </c>
      <c r="AG37" s="73">
        <f>IF(O37="","",IF(O37&gt;Q37,1,0))</f>
        <v>1</v>
      </c>
      <c r="AH37" s="73">
        <f>IF(Q37="","",IF(O37&lt;Q37,1,0))</f>
        <v>0</v>
      </c>
      <c r="AJ37" s="69"/>
      <c r="AK37" s="69"/>
      <c r="AL37" s="69"/>
      <c r="AM37" s="69"/>
    </row>
    <row r="38" spans="2:39" s="13" customFormat="1" ht="15" customHeight="1">
      <c r="B38" s="101"/>
      <c r="C38" s="92"/>
      <c r="D38" s="124"/>
      <c r="E38" s="125"/>
      <c r="F38" s="125"/>
      <c r="G38" s="125"/>
      <c r="H38" s="126"/>
      <c r="I38" s="94">
        <f>IF(J37="","",SUM(AE37:AE39))</f>
        <v>2</v>
      </c>
      <c r="J38" s="24">
        <v>21</v>
      </c>
      <c r="K38" s="17" t="s">
        <v>72</v>
      </c>
      <c r="L38" s="24">
        <v>0</v>
      </c>
      <c r="M38" s="133">
        <f>IF(L37="","",SUM(AF37:AF39))</f>
        <v>0</v>
      </c>
      <c r="N38" s="94">
        <f>IF(O37="","",SUM(AG37:AG39))</f>
        <v>2</v>
      </c>
      <c r="O38" s="37">
        <v>21</v>
      </c>
      <c r="P38" s="17" t="s">
        <v>82</v>
      </c>
      <c r="Q38" s="37">
        <v>8</v>
      </c>
      <c r="R38" s="133">
        <f>IF(Q37="","",SUM(AH37:AH39))</f>
        <v>0</v>
      </c>
      <c r="S38" s="131"/>
      <c r="T38" s="136"/>
      <c r="U38" s="139"/>
      <c r="V38" s="131"/>
      <c r="W38" s="139"/>
      <c r="X38" s="24"/>
      <c r="Y38" s="24"/>
      <c r="Z38" s="19"/>
      <c r="AA38" s="19"/>
      <c r="AD38" s="74">
        <f>IF(S37="","",S37*1000+(I38+N38)*100+((I38+N38)-(M38+R38))*10+((SUM(J37:J39)+SUM(O37:O39))-(SUM(L37:L39)+SUM(Q37:Q39))))</f>
        <v>2484</v>
      </c>
      <c r="AE38" s="73">
        <f>IF(J38="","",IF(J38&gt;L38,1,0))</f>
        <v>1</v>
      </c>
      <c r="AF38" s="73">
        <f>IF(L38="","",IF(J38&lt;L38,1,0))</f>
        <v>0</v>
      </c>
      <c r="AG38" s="73">
        <f>IF(O38="","",IF(O38&gt;Q38,1,0))</f>
        <v>1</v>
      </c>
      <c r="AH38" s="73">
        <f>IF(Q38="","",IF(O38&lt;Q38,1,0))</f>
        <v>0</v>
      </c>
      <c r="AJ38" s="69"/>
      <c r="AK38" s="69"/>
      <c r="AL38" s="69"/>
      <c r="AM38" s="69"/>
    </row>
    <row r="39" spans="2:39" s="13" customFormat="1" ht="15" customHeight="1">
      <c r="B39" s="102"/>
      <c r="C39" s="93"/>
      <c r="D39" s="127"/>
      <c r="E39" s="128"/>
      <c r="F39" s="128"/>
      <c r="G39" s="128"/>
      <c r="H39" s="129"/>
      <c r="I39" s="95"/>
      <c r="J39" s="28"/>
      <c r="K39" s="17" t="s">
        <v>81</v>
      </c>
      <c r="L39" s="28"/>
      <c r="M39" s="134"/>
      <c r="N39" s="95"/>
      <c r="O39" s="38"/>
      <c r="P39" s="17" t="s">
        <v>81</v>
      </c>
      <c r="Q39" s="38"/>
      <c r="R39" s="134"/>
      <c r="S39" s="132"/>
      <c r="T39" s="137"/>
      <c r="U39" s="140"/>
      <c r="V39" s="132"/>
      <c r="W39" s="140"/>
      <c r="X39" s="24"/>
      <c r="Y39" s="24"/>
      <c r="Z39" s="39"/>
      <c r="AA39" s="39"/>
      <c r="AD39" s="73"/>
      <c r="AE39" s="73">
        <f>IF(J39="","",IF(J39&gt;L39,1,0))</f>
      </c>
      <c r="AF39" s="73">
        <f>IF(L39="","",IF(J39&lt;L39,1,0))</f>
      </c>
      <c r="AG39" s="73">
        <f>IF(O39="","",IF(O39&gt;Q39,1,0))</f>
      </c>
      <c r="AH39" s="73">
        <f>IF(Q39="","",IF(O39&lt;Q39,1,0))</f>
      </c>
      <c r="AJ39" s="69"/>
      <c r="AK39" s="69"/>
      <c r="AL39" s="69"/>
      <c r="AM39" s="69"/>
    </row>
    <row r="40" spans="2:39" s="13" customFormat="1" ht="15" customHeight="1">
      <c r="B40" s="100" t="s">
        <v>67</v>
      </c>
      <c r="C40" s="91" t="s">
        <v>153</v>
      </c>
      <c r="D40" s="35" t="str">
        <f>IF(E40="","",IF(D41&gt;H41,"○","×"))</f>
        <v>×</v>
      </c>
      <c r="E40" s="27">
        <f>IF(L37="","",L37)</f>
        <v>22</v>
      </c>
      <c r="F40" s="26" t="s">
        <v>81</v>
      </c>
      <c r="G40" s="27">
        <f>IF(J37="","",J37)</f>
        <v>24</v>
      </c>
      <c r="H40" s="40"/>
      <c r="I40" s="121"/>
      <c r="J40" s="122"/>
      <c r="K40" s="122"/>
      <c r="L40" s="122"/>
      <c r="M40" s="123"/>
      <c r="N40" s="35" t="str">
        <f>IF(O40="","",IF(N41&gt;R41,"○","×"))</f>
        <v>×</v>
      </c>
      <c r="O40" s="27">
        <v>0</v>
      </c>
      <c r="P40" s="26" t="s">
        <v>81</v>
      </c>
      <c r="Q40" s="27">
        <v>21</v>
      </c>
      <c r="R40" s="41"/>
      <c r="S40" s="130">
        <f>IF(D40="","",COUNTIF(D40:R42,"○"))</f>
        <v>0</v>
      </c>
      <c r="T40" s="135" t="s">
        <v>71</v>
      </c>
      <c r="U40" s="138">
        <f>IF(D40="","",COUNTIF(D40:R42,"×"))</f>
        <v>2</v>
      </c>
      <c r="V40" s="130">
        <f>IF(AD41="","",RANK(AD41,AD37:AD45))</f>
        <v>3</v>
      </c>
      <c r="W40" s="138"/>
      <c r="X40" s="24"/>
      <c r="Y40" s="24"/>
      <c r="Z40" s="39"/>
      <c r="AA40" s="39"/>
      <c r="AD40" s="73"/>
      <c r="AE40" s="73">
        <f>IF(O40="","",IF(O40&gt;Q40,1,0))</f>
        <v>0</v>
      </c>
      <c r="AF40" s="73">
        <f>IF(Q40="","",IF(O40&lt;Q40,1,0))</f>
        <v>1</v>
      </c>
      <c r="AG40" s="73"/>
      <c r="AH40" s="73"/>
      <c r="AJ40" s="69"/>
      <c r="AK40" s="69"/>
      <c r="AL40" s="69"/>
      <c r="AM40" s="69"/>
    </row>
    <row r="41" spans="2:39" s="13" customFormat="1" ht="15" customHeight="1">
      <c r="B41" s="101"/>
      <c r="C41" s="92"/>
      <c r="D41" s="94">
        <f>M38</f>
        <v>0</v>
      </c>
      <c r="E41" s="24">
        <f>IF(L38="","",L38)</f>
        <v>0</v>
      </c>
      <c r="F41" s="17" t="s">
        <v>83</v>
      </c>
      <c r="G41" s="24">
        <f>IF(J38="","",J38)</f>
        <v>21</v>
      </c>
      <c r="H41" s="133">
        <f>I38</f>
        <v>2</v>
      </c>
      <c r="I41" s="124"/>
      <c r="J41" s="125"/>
      <c r="K41" s="125"/>
      <c r="L41" s="125"/>
      <c r="M41" s="126"/>
      <c r="N41" s="94">
        <f>IF(O40="","",SUM(AE40:AE42))</f>
        <v>0</v>
      </c>
      <c r="O41" s="24">
        <v>0</v>
      </c>
      <c r="P41" s="17" t="s">
        <v>77</v>
      </c>
      <c r="Q41" s="24">
        <v>21</v>
      </c>
      <c r="R41" s="133">
        <f>IF(Q40="","",SUM(AF40:AF42))</f>
        <v>2</v>
      </c>
      <c r="S41" s="131"/>
      <c r="T41" s="136"/>
      <c r="U41" s="139"/>
      <c r="V41" s="131"/>
      <c r="W41" s="139"/>
      <c r="X41" s="24"/>
      <c r="Y41" s="24"/>
      <c r="Z41" s="39"/>
      <c r="AA41" s="39"/>
      <c r="AD41" s="74">
        <f>IF(S40="","",S40*1000+(D41+N41)*100+((D41+N41)-(H41+R41))*10+((SUM(E40:E42)+SUM(O40:O42))-(SUM(G40:G42)+SUM(Q40:Q42))))</f>
        <v>-105</v>
      </c>
      <c r="AE41" s="73">
        <f>IF(O41="","",IF(O41&gt;Q41,1,0))</f>
        <v>0</v>
      </c>
      <c r="AF41" s="73">
        <f>IF(Q41="","",IF(O41&lt;Q41,1,0))</f>
        <v>1</v>
      </c>
      <c r="AG41" s="73"/>
      <c r="AH41" s="73"/>
      <c r="AJ41" s="69"/>
      <c r="AK41" s="69"/>
      <c r="AL41" s="69"/>
      <c r="AM41" s="69"/>
    </row>
    <row r="42" spans="2:39" s="13" customFormat="1" ht="15" customHeight="1">
      <c r="B42" s="102"/>
      <c r="C42" s="93"/>
      <c r="D42" s="95"/>
      <c r="E42" s="28">
        <f>IF(L39="","",L39)</f>
      </c>
      <c r="F42" s="22" t="s">
        <v>82</v>
      </c>
      <c r="G42" s="28">
        <f>IF(J39="","",J39)</f>
      </c>
      <c r="H42" s="134"/>
      <c r="I42" s="127"/>
      <c r="J42" s="128"/>
      <c r="K42" s="128"/>
      <c r="L42" s="128"/>
      <c r="M42" s="129"/>
      <c r="N42" s="95"/>
      <c r="O42" s="28"/>
      <c r="P42" s="17" t="s">
        <v>82</v>
      </c>
      <c r="Q42" s="28"/>
      <c r="R42" s="134"/>
      <c r="S42" s="132"/>
      <c r="T42" s="137"/>
      <c r="U42" s="140"/>
      <c r="V42" s="132"/>
      <c r="W42" s="140"/>
      <c r="X42" s="24"/>
      <c r="Y42" s="24"/>
      <c r="Z42" s="39"/>
      <c r="AA42" s="39"/>
      <c r="AD42" s="73"/>
      <c r="AE42" s="73">
        <f>IF(O42="","",IF(O42&gt;Q42,1,0))</f>
      </c>
      <c r="AF42" s="73">
        <f>IF(Q42="","",IF(O42&lt;Q42,1,0))</f>
      </c>
      <c r="AG42" s="73"/>
      <c r="AH42" s="73"/>
      <c r="AJ42" s="69"/>
      <c r="AK42" s="69"/>
      <c r="AL42" s="69"/>
      <c r="AM42" s="69"/>
    </row>
    <row r="43" spans="2:39" s="13" customFormat="1" ht="15" customHeight="1">
      <c r="B43" s="101" t="s">
        <v>24</v>
      </c>
      <c r="C43" s="91" t="s">
        <v>154</v>
      </c>
      <c r="D43" s="35" t="str">
        <f>IF(E43="","",IF(D44&gt;H44,"○","×"))</f>
        <v>×</v>
      </c>
      <c r="E43" s="27">
        <f>IF(Q37="","",Q37)</f>
        <v>13</v>
      </c>
      <c r="F43" s="26" t="s">
        <v>82</v>
      </c>
      <c r="G43" s="27">
        <f>IF(O37="","",O37)</f>
        <v>21</v>
      </c>
      <c r="H43" s="41"/>
      <c r="I43" s="35" t="str">
        <f>IF(J43="","",IF(I44&gt;M44,"○","×"))</f>
        <v>○</v>
      </c>
      <c r="J43" s="27">
        <f>IF(Q40="","",Q40)</f>
        <v>21</v>
      </c>
      <c r="K43" s="17" t="s">
        <v>82</v>
      </c>
      <c r="L43" s="27">
        <f>IF(O40="","",O40)</f>
        <v>0</v>
      </c>
      <c r="M43" s="41"/>
      <c r="N43" s="121"/>
      <c r="O43" s="122"/>
      <c r="P43" s="122"/>
      <c r="Q43" s="122"/>
      <c r="R43" s="123"/>
      <c r="S43" s="130">
        <f>IF(D43="","",COUNTIF(D43:M43,"○"))</f>
        <v>1</v>
      </c>
      <c r="T43" s="135" t="s">
        <v>71</v>
      </c>
      <c r="U43" s="138">
        <f>IF(D43="","",COUNTIF(D43:M43,"×"))</f>
        <v>1</v>
      </c>
      <c r="V43" s="130">
        <f>IF(AD44="","",RANK(AD44,AD37:AD45))</f>
        <v>2</v>
      </c>
      <c r="W43" s="138"/>
      <c r="X43" s="24"/>
      <c r="Y43" s="24"/>
      <c r="Z43" s="39"/>
      <c r="AA43" s="39"/>
      <c r="AD43" s="73"/>
      <c r="AE43" s="73"/>
      <c r="AF43" s="73"/>
      <c r="AG43" s="73"/>
      <c r="AH43" s="73"/>
      <c r="AJ43" s="69"/>
      <c r="AK43" s="69"/>
      <c r="AL43" s="69"/>
      <c r="AM43" s="69"/>
    </row>
    <row r="44" spans="2:39" s="13" customFormat="1" ht="15" customHeight="1">
      <c r="B44" s="101"/>
      <c r="C44" s="92"/>
      <c r="D44" s="94">
        <f>R38</f>
        <v>0</v>
      </c>
      <c r="E44" s="24">
        <f>IF(Q38="","",Q38)</f>
        <v>8</v>
      </c>
      <c r="F44" s="17" t="s">
        <v>82</v>
      </c>
      <c r="G44" s="24">
        <f>IF(O38="","",O38)</f>
        <v>21</v>
      </c>
      <c r="H44" s="133">
        <f>N38</f>
        <v>2</v>
      </c>
      <c r="I44" s="94">
        <f>R41</f>
        <v>2</v>
      </c>
      <c r="J44" s="24">
        <f>IF(Q41="","",Q41)</f>
        <v>21</v>
      </c>
      <c r="K44" s="17" t="s">
        <v>82</v>
      </c>
      <c r="L44" s="37">
        <f>IF(O41="","",O41)</f>
        <v>0</v>
      </c>
      <c r="M44" s="133">
        <f>N41</f>
        <v>0</v>
      </c>
      <c r="N44" s="124"/>
      <c r="O44" s="125"/>
      <c r="P44" s="125"/>
      <c r="Q44" s="125"/>
      <c r="R44" s="126"/>
      <c r="S44" s="131"/>
      <c r="T44" s="136"/>
      <c r="U44" s="139"/>
      <c r="V44" s="131"/>
      <c r="W44" s="139"/>
      <c r="X44" s="24"/>
      <c r="Y44" s="24"/>
      <c r="Z44" s="39"/>
      <c r="AA44" s="39"/>
      <c r="AD44" s="74">
        <f>IF(S43="","",S43*1000+(D44+I44)*100+((D44+I44)-(H44+M44))*10+((SUM(E43:E45)+SUM(J43:J45))-(SUM(G43:G45)+SUM(L43:L45))))</f>
        <v>1221</v>
      </c>
      <c r="AE44" s="73"/>
      <c r="AF44" s="73"/>
      <c r="AG44" s="73"/>
      <c r="AH44" s="73"/>
      <c r="AJ44" s="69"/>
      <c r="AK44" s="69"/>
      <c r="AL44" s="69"/>
      <c r="AM44" s="69"/>
    </row>
    <row r="45" spans="2:39" s="13" customFormat="1" ht="15" customHeight="1">
      <c r="B45" s="102"/>
      <c r="C45" s="93"/>
      <c r="D45" s="95"/>
      <c r="E45" s="28">
        <f>IF(Q39="","",Q39)</f>
      </c>
      <c r="F45" s="22" t="s">
        <v>82</v>
      </c>
      <c r="G45" s="28">
        <f>IF(O39="","",O39)</f>
      </c>
      <c r="H45" s="134"/>
      <c r="I45" s="95"/>
      <c r="J45" s="28">
        <f>IF(Q42="","",Q42)</f>
      </c>
      <c r="K45" s="17" t="s">
        <v>82</v>
      </c>
      <c r="L45" s="38">
        <f>IF(O42="","",O42)</f>
      </c>
      <c r="M45" s="134"/>
      <c r="N45" s="127"/>
      <c r="O45" s="128"/>
      <c r="P45" s="128"/>
      <c r="Q45" s="128"/>
      <c r="R45" s="129"/>
      <c r="S45" s="132"/>
      <c r="T45" s="137"/>
      <c r="U45" s="140"/>
      <c r="V45" s="132"/>
      <c r="W45" s="140"/>
      <c r="X45" s="24"/>
      <c r="Y45" s="24"/>
      <c r="Z45" s="39"/>
      <c r="AA45" s="39"/>
      <c r="AD45" s="73"/>
      <c r="AE45" s="73"/>
      <c r="AF45" s="73"/>
      <c r="AG45" s="73"/>
      <c r="AH45" s="73"/>
      <c r="AJ45" s="69"/>
      <c r="AK45" s="69"/>
      <c r="AL45" s="69"/>
      <c r="AM45" s="69"/>
    </row>
    <row r="46" spans="2:39" s="29" customFormat="1" ht="15" customHeight="1">
      <c r="B46" s="42"/>
      <c r="C46" s="42"/>
      <c r="K46" s="44"/>
      <c r="AD46" s="73"/>
      <c r="AE46" s="73"/>
      <c r="AF46" s="73"/>
      <c r="AG46" s="73"/>
      <c r="AH46" s="73"/>
      <c r="AJ46" s="69"/>
      <c r="AK46" s="69"/>
      <c r="AL46" s="69"/>
      <c r="AM46" s="69"/>
    </row>
    <row r="47" spans="2:39" s="13" customFormat="1" ht="15" customHeight="1">
      <c r="B47" s="32" t="s">
        <v>108</v>
      </c>
      <c r="C47" s="33"/>
      <c r="D47" s="112" t="s">
        <v>162</v>
      </c>
      <c r="E47" s="113"/>
      <c r="F47" s="113"/>
      <c r="G47" s="113"/>
      <c r="H47" s="114"/>
      <c r="I47" s="112" t="s">
        <v>156</v>
      </c>
      <c r="J47" s="113"/>
      <c r="K47" s="113"/>
      <c r="L47" s="113"/>
      <c r="M47" s="114"/>
      <c r="N47" s="112" t="s">
        <v>163</v>
      </c>
      <c r="O47" s="113"/>
      <c r="P47" s="113"/>
      <c r="Q47" s="113"/>
      <c r="R47" s="114"/>
      <c r="S47" s="14"/>
      <c r="T47" s="34" t="s">
        <v>68</v>
      </c>
      <c r="U47" s="34"/>
      <c r="V47" s="112" t="s">
        <v>69</v>
      </c>
      <c r="W47" s="114"/>
      <c r="AA47" s="19"/>
      <c r="AD47" s="73"/>
      <c r="AE47" s="73"/>
      <c r="AF47" s="73"/>
      <c r="AG47" s="73"/>
      <c r="AH47" s="73"/>
      <c r="AJ47" s="69"/>
      <c r="AK47" s="69"/>
      <c r="AL47" s="69"/>
      <c r="AM47" s="69"/>
    </row>
    <row r="48" spans="2:39" s="13" customFormat="1" ht="15" customHeight="1">
      <c r="B48" s="100" t="s">
        <v>158</v>
      </c>
      <c r="C48" s="91" t="s">
        <v>159</v>
      </c>
      <c r="D48" s="121"/>
      <c r="E48" s="122"/>
      <c r="F48" s="122"/>
      <c r="G48" s="122"/>
      <c r="H48" s="123"/>
      <c r="I48" s="35" t="str">
        <f>IF(I49="","",IF(I49&gt;M49,"○","×"))</f>
        <v>○</v>
      </c>
      <c r="J48" s="27">
        <v>19</v>
      </c>
      <c r="K48" s="17" t="s">
        <v>80</v>
      </c>
      <c r="L48" s="27">
        <v>21</v>
      </c>
      <c r="M48" s="36"/>
      <c r="N48" s="15" t="str">
        <f>IF(N49="","",IF(N49&gt;R49,"○","×"))</f>
        <v>○</v>
      </c>
      <c r="O48" s="27">
        <v>21</v>
      </c>
      <c r="P48" s="17" t="s">
        <v>80</v>
      </c>
      <c r="Q48" s="27">
        <v>13</v>
      </c>
      <c r="R48" s="36"/>
      <c r="S48" s="130">
        <f>IF(I48="","",COUNTIF(I48:R48,"○"))</f>
        <v>2</v>
      </c>
      <c r="T48" s="135" t="s">
        <v>71</v>
      </c>
      <c r="U48" s="138">
        <f>IF(I48="","",COUNTIF(I48:R48,"×"))</f>
        <v>0</v>
      </c>
      <c r="V48" s="130">
        <f>IF(AD49="","",RANK(AD49,AD48:AD56))</f>
        <v>1</v>
      </c>
      <c r="W48" s="138"/>
      <c r="X48" s="24"/>
      <c r="Y48" s="24"/>
      <c r="Z48" s="19"/>
      <c r="AA48" s="19"/>
      <c r="AD48" s="73"/>
      <c r="AE48" s="73">
        <f>IF(J48="","",IF(J48&gt;L48,1,0))</f>
        <v>0</v>
      </c>
      <c r="AF48" s="73">
        <f>IF(L48="","",IF(J48&lt;L48,1,0))</f>
        <v>1</v>
      </c>
      <c r="AG48" s="73">
        <f>IF(O48="","",IF(O48&gt;Q48,1,0))</f>
        <v>1</v>
      </c>
      <c r="AH48" s="73">
        <f>IF(Q48="","",IF(O48&lt;Q48,1,0))</f>
        <v>0</v>
      </c>
      <c r="AJ48" s="69"/>
      <c r="AK48" s="69"/>
      <c r="AL48" s="69"/>
      <c r="AM48" s="69"/>
    </row>
    <row r="49" spans="2:39" s="13" customFormat="1" ht="15" customHeight="1">
      <c r="B49" s="101"/>
      <c r="C49" s="92"/>
      <c r="D49" s="124"/>
      <c r="E49" s="125"/>
      <c r="F49" s="125"/>
      <c r="G49" s="125"/>
      <c r="H49" s="126"/>
      <c r="I49" s="94">
        <f>IF(J48="","",SUM(AE48:AE50))</f>
        <v>2</v>
      </c>
      <c r="J49" s="24">
        <v>21</v>
      </c>
      <c r="K49" s="17" t="s">
        <v>80</v>
      </c>
      <c r="L49" s="24">
        <v>12</v>
      </c>
      <c r="M49" s="133">
        <f>IF(L48="","",SUM(AF48:AF50))</f>
        <v>1</v>
      </c>
      <c r="N49" s="94">
        <f>IF(O48="","",SUM(AG48:AG50))</f>
        <v>2</v>
      </c>
      <c r="O49" s="37">
        <v>21</v>
      </c>
      <c r="P49" s="17" t="s">
        <v>80</v>
      </c>
      <c r="Q49" s="37">
        <v>8</v>
      </c>
      <c r="R49" s="133">
        <f>IF(Q48="","",SUM(AH48:AH50))</f>
        <v>0</v>
      </c>
      <c r="S49" s="131"/>
      <c r="T49" s="136"/>
      <c r="U49" s="139"/>
      <c r="V49" s="131"/>
      <c r="W49" s="139"/>
      <c r="X49" s="24"/>
      <c r="Y49" s="24"/>
      <c r="Z49" s="19"/>
      <c r="AA49" s="19"/>
      <c r="AD49" s="74">
        <f>IF(S48="","",S48*1000+(I49+N49)*100+((I49+N49)-(M49+R49))*10+((SUM(J48:J50)+SUM(O48:O50))-(SUM(L48:L50)+SUM(Q48:Q50))))</f>
        <v>2469</v>
      </c>
      <c r="AE49" s="73">
        <f>IF(J49="","",IF(J49&gt;L49,1,0))</f>
        <v>1</v>
      </c>
      <c r="AF49" s="73">
        <f>IF(L49="","",IF(J49&lt;L49,1,0))</f>
        <v>0</v>
      </c>
      <c r="AG49" s="73">
        <f>IF(O49="","",IF(O49&gt;Q49,1,0))</f>
        <v>1</v>
      </c>
      <c r="AH49" s="73">
        <f>IF(Q49="","",IF(O49&lt;Q49,1,0))</f>
        <v>0</v>
      </c>
      <c r="AJ49" s="69"/>
      <c r="AK49" s="69"/>
      <c r="AL49" s="69"/>
      <c r="AM49" s="69"/>
    </row>
    <row r="50" spans="2:39" s="13" customFormat="1" ht="15" customHeight="1">
      <c r="B50" s="102"/>
      <c r="C50" s="93"/>
      <c r="D50" s="127"/>
      <c r="E50" s="128"/>
      <c r="F50" s="128"/>
      <c r="G50" s="128"/>
      <c r="H50" s="129"/>
      <c r="I50" s="95"/>
      <c r="J50" s="28">
        <v>21</v>
      </c>
      <c r="K50" s="17" t="s">
        <v>84</v>
      </c>
      <c r="L50" s="28">
        <v>10</v>
      </c>
      <c r="M50" s="134"/>
      <c r="N50" s="95"/>
      <c r="O50" s="38"/>
      <c r="P50" s="17" t="s">
        <v>84</v>
      </c>
      <c r="Q50" s="38"/>
      <c r="R50" s="134"/>
      <c r="S50" s="132"/>
      <c r="T50" s="137"/>
      <c r="U50" s="140"/>
      <c r="V50" s="132"/>
      <c r="W50" s="140"/>
      <c r="X50" s="24"/>
      <c r="Y50" s="24"/>
      <c r="Z50" s="39"/>
      <c r="AA50" s="39"/>
      <c r="AD50" s="73"/>
      <c r="AE50" s="73">
        <f>IF(J50="","",IF(J50&gt;L50,1,0))</f>
        <v>1</v>
      </c>
      <c r="AF50" s="73">
        <f>IF(L50="","",IF(J50&lt;L50,1,0))</f>
        <v>0</v>
      </c>
      <c r="AG50" s="73">
        <f>IF(O50="","",IF(O50&gt;Q50,1,0))</f>
      </c>
      <c r="AH50" s="73">
        <f>IF(Q50="","",IF(O50&lt;Q50,1,0))</f>
      </c>
      <c r="AJ50" s="69"/>
      <c r="AK50" s="69"/>
      <c r="AL50" s="69"/>
      <c r="AM50" s="69"/>
    </row>
    <row r="51" spans="2:39" s="13" customFormat="1" ht="15" customHeight="1">
      <c r="B51" s="100" t="s">
        <v>24</v>
      </c>
      <c r="C51" s="91" t="s">
        <v>160</v>
      </c>
      <c r="D51" s="35" t="str">
        <f>IF(E51="","",IF(D52&gt;H52,"○","×"))</f>
        <v>×</v>
      </c>
      <c r="E51" s="27">
        <f>IF(L48="","",L48)</f>
        <v>21</v>
      </c>
      <c r="F51" s="26" t="s">
        <v>84</v>
      </c>
      <c r="G51" s="27">
        <f>IF(J48="","",J48)</f>
        <v>19</v>
      </c>
      <c r="H51" s="40"/>
      <c r="I51" s="121"/>
      <c r="J51" s="122"/>
      <c r="K51" s="122"/>
      <c r="L51" s="122"/>
      <c r="M51" s="123"/>
      <c r="N51" s="35" t="str">
        <f>IF(O51="","",IF(N52&gt;R52,"○","×"))</f>
        <v>○</v>
      </c>
      <c r="O51" s="27">
        <v>8</v>
      </c>
      <c r="P51" s="26" t="s">
        <v>84</v>
      </c>
      <c r="Q51" s="27">
        <v>21</v>
      </c>
      <c r="R51" s="41"/>
      <c r="S51" s="130">
        <f>IF(D51="","",COUNTIF(D51:R53,"○"))</f>
        <v>1</v>
      </c>
      <c r="T51" s="135" t="s">
        <v>71</v>
      </c>
      <c r="U51" s="138">
        <f>IF(D51="","",COUNTIF(D51:R53,"×"))</f>
        <v>1</v>
      </c>
      <c r="V51" s="130">
        <f>IF(AD52="","",RANK(AD52,AD48:AD56))</f>
        <v>2</v>
      </c>
      <c r="W51" s="138"/>
      <c r="X51" s="24"/>
      <c r="Y51" s="24"/>
      <c r="Z51" s="39"/>
      <c r="AA51" s="39"/>
      <c r="AD51" s="73"/>
      <c r="AE51" s="73">
        <f>IF(O51="","",IF(O51&gt;Q51,1,0))</f>
        <v>0</v>
      </c>
      <c r="AF51" s="73">
        <f>IF(Q51="","",IF(O51&lt;Q51,1,0))</f>
        <v>1</v>
      </c>
      <c r="AG51" s="73"/>
      <c r="AH51" s="73"/>
      <c r="AJ51" s="69"/>
      <c r="AK51" s="69"/>
      <c r="AL51" s="69"/>
      <c r="AM51" s="69"/>
    </row>
    <row r="52" spans="2:39" s="13" customFormat="1" ht="15" customHeight="1">
      <c r="B52" s="101"/>
      <c r="C52" s="92"/>
      <c r="D52" s="94">
        <f>M49</f>
        <v>1</v>
      </c>
      <c r="E52" s="24">
        <f>IF(L49="","",L49)</f>
        <v>12</v>
      </c>
      <c r="F52" s="17" t="s">
        <v>72</v>
      </c>
      <c r="G52" s="24">
        <f>IF(J49="","",J49)</f>
        <v>21</v>
      </c>
      <c r="H52" s="133">
        <f>I49</f>
        <v>2</v>
      </c>
      <c r="I52" s="124"/>
      <c r="J52" s="125"/>
      <c r="K52" s="125"/>
      <c r="L52" s="125"/>
      <c r="M52" s="126"/>
      <c r="N52" s="94">
        <f>IF(O51="","",SUM(AE51:AE53))</f>
        <v>2</v>
      </c>
      <c r="O52" s="24">
        <v>21</v>
      </c>
      <c r="P52" s="17" t="s">
        <v>77</v>
      </c>
      <c r="Q52" s="24">
        <v>7</v>
      </c>
      <c r="R52" s="133">
        <f>IF(Q51="","",SUM(AF51:AF53))</f>
        <v>1</v>
      </c>
      <c r="S52" s="131"/>
      <c r="T52" s="136"/>
      <c r="U52" s="139"/>
      <c r="V52" s="131"/>
      <c r="W52" s="139"/>
      <c r="X52" s="24"/>
      <c r="Y52" s="24"/>
      <c r="Z52" s="39"/>
      <c r="AA52" s="39"/>
      <c r="AD52" s="74">
        <f>IF(S51="","",S51*1000+(D52+N52)*100+((D52+N52)-(H52+R52))*10+((SUM(E51:E53)+SUM(O51:O53))-(SUM(G51:G53)+SUM(Q51:Q53))))</f>
        <v>1294</v>
      </c>
      <c r="AE52" s="73">
        <f>IF(O52="","",IF(O52&gt;Q52,1,0))</f>
        <v>1</v>
      </c>
      <c r="AF52" s="73">
        <f>IF(Q52="","",IF(O52&lt;Q52,1,0))</f>
        <v>0</v>
      </c>
      <c r="AG52" s="73"/>
      <c r="AH52" s="73"/>
      <c r="AJ52" s="69"/>
      <c r="AK52" s="69"/>
      <c r="AL52" s="69"/>
      <c r="AM52" s="69"/>
    </row>
    <row r="53" spans="2:39" s="13" customFormat="1" ht="15" customHeight="1">
      <c r="B53" s="102"/>
      <c r="C53" s="93"/>
      <c r="D53" s="95"/>
      <c r="E53" s="28">
        <f>IF(L50="","",L50)</f>
        <v>10</v>
      </c>
      <c r="F53" s="22" t="s">
        <v>85</v>
      </c>
      <c r="G53" s="28">
        <f>IF(J50="","",J50)</f>
        <v>21</v>
      </c>
      <c r="H53" s="134"/>
      <c r="I53" s="127"/>
      <c r="J53" s="128"/>
      <c r="K53" s="128"/>
      <c r="L53" s="128"/>
      <c r="M53" s="129"/>
      <c r="N53" s="95"/>
      <c r="O53" s="28">
        <v>21</v>
      </c>
      <c r="P53" s="17" t="s">
        <v>85</v>
      </c>
      <c r="Q53" s="28">
        <v>10</v>
      </c>
      <c r="R53" s="134"/>
      <c r="S53" s="132"/>
      <c r="T53" s="137"/>
      <c r="U53" s="140"/>
      <c r="V53" s="132"/>
      <c r="W53" s="140"/>
      <c r="X53" s="24"/>
      <c r="Y53" s="24"/>
      <c r="Z53" s="39"/>
      <c r="AA53" s="39"/>
      <c r="AD53" s="73"/>
      <c r="AE53" s="73">
        <f>IF(O53="","",IF(O53&gt;Q53,1,0))</f>
        <v>1</v>
      </c>
      <c r="AF53" s="73">
        <f>IF(Q53="","",IF(O53&lt;Q53,1,0))</f>
        <v>0</v>
      </c>
      <c r="AG53" s="73"/>
      <c r="AH53" s="73"/>
      <c r="AJ53" s="69"/>
      <c r="AK53" s="69"/>
      <c r="AL53" s="69"/>
      <c r="AM53" s="69"/>
    </row>
    <row r="54" spans="2:39" s="13" customFormat="1" ht="15" customHeight="1">
      <c r="B54" s="101" t="s">
        <v>132</v>
      </c>
      <c r="C54" s="91" t="s">
        <v>161</v>
      </c>
      <c r="D54" s="35" t="str">
        <f>IF(E54="","",IF(D55&gt;H55,"○","×"))</f>
        <v>×</v>
      </c>
      <c r="E54" s="27">
        <f>IF(Q48="","",Q48)</f>
        <v>13</v>
      </c>
      <c r="F54" s="26" t="s">
        <v>85</v>
      </c>
      <c r="G54" s="27">
        <f>IF(O48="","",O48)</f>
        <v>21</v>
      </c>
      <c r="H54" s="41"/>
      <c r="I54" s="35" t="str">
        <f>IF(J54="","",IF(I55&gt;M55,"○","×"))</f>
        <v>×</v>
      </c>
      <c r="J54" s="27">
        <f>IF(Q51="","",Q51)</f>
        <v>21</v>
      </c>
      <c r="K54" s="17" t="s">
        <v>86</v>
      </c>
      <c r="L54" s="27">
        <f>IF(O51="","",O51)</f>
        <v>8</v>
      </c>
      <c r="M54" s="41"/>
      <c r="N54" s="121"/>
      <c r="O54" s="122"/>
      <c r="P54" s="122"/>
      <c r="Q54" s="122"/>
      <c r="R54" s="123"/>
      <c r="S54" s="130">
        <f>IF(D54="","",COUNTIF(D54:M54,"○"))</f>
        <v>0</v>
      </c>
      <c r="T54" s="135" t="s">
        <v>71</v>
      </c>
      <c r="U54" s="138">
        <f>IF(D54="","",COUNTIF(D54:M54,"×"))</f>
        <v>2</v>
      </c>
      <c r="V54" s="130">
        <f>IF(AD55="","",RANK(AD55,AD48:AD56))</f>
        <v>3</v>
      </c>
      <c r="W54" s="138"/>
      <c r="X54" s="24"/>
      <c r="Y54" s="24"/>
      <c r="Z54" s="39"/>
      <c r="AA54" s="39"/>
      <c r="AD54" s="73"/>
      <c r="AE54" s="73"/>
      <c r="AF54" s="73"/>
      <c r="AG54" s="73"/>
      <c r="AH54" s="73"/>
      <c r="AJ54" s="69"/>
      <c r="AK54" s="69"/>
      <c r="AL54" s="69"/>
      <c r="AM54" s="69"/>
    </row>
    <row r="55" spans="2:39" s="13" customFormat="1" ht="15" customHeight="1">
      <c r="B55" s="101"/>
      <c r="C55" s="92"/>
      <c r="D55" s="94">
        <f>R49</f>
        <v>0</v>
      </c>
      <c r="E55" s="24">
        <f>IF(Q49="","",Q49)</f>
        <v>8</v>
      </c>
      <c r="F55" s="17" t="s">
        <v>76</v>
      </c>
      <c r="G55" s="24">
        <f>IF(O49="","",O49)</f>
        <v>21</v>
      </c>
      <c r="H55" s="133">
        <f>N49</f>
        <v>2</v>
      </c>
      <c r="I55" s="94">
        <f>R52</f>
        <v>1</v>
      </c>
      <c r="J55" s="24">
        <f>IF(Q52="","",Q52)</f>
        <v>7</v>
      </c>
      <c r="K55" s="17" t="s">
        <v>87</v>
      </c>
      <c r="L55" s="37">
        <f>IF(O52="","",O52)</f>
        <v>21</v>
      </c>
      <c r="M55" s="133">
        <f>N52</f>
        <v>2</v>
      </c>
      <c r="N55" s="124"/>
      <c r="O55" s="125"/>
      <c r="P55" s="125"/>
      <c r="Q55" s="125"/>
      <c r="R55" s="126"/>
      <c r="S55" s="131"/>
      <c r="T55" s="136"/>
      <c r="U55" s="139"/>
      <c r="V55" s="131"/>
      <c r="W55" s="139"/>
      <c r="X55" s="24"/>
      <c r="Y55" s="24"/>
      <c r="Z55" s="39"/>
      <c r="AA55" s="39"/>
      <c r="AD55" s="74">
        <f>IF(S54="","",S54*1000+(D55+I55)*100+((D55+I55)-(H55+M55))*10+((SUM(E54:E56)+SUM(J54:J56))-(SUM(G54:G56)+SUM(L54:L56))))</f>
        <v>37</v>
      </c>
      <c r="AE55" s="73"/>
      <c r="AF55" s="73"/>
      <c r="AG55" s="73"/>
      <c r="AH55" s="73"/>
      <c r="AJ55" s="69"/>
      <c r="AK55" s="69"/>
      <c r="AL55" s="69"/>
      <c r="AM55" s="69"/>
    </row>
    <row r="56" spans="2:39" s="13" customFormat="1" ht="15" customHeight="1">
      <c r="B56" s="102"/>
      <c r="C56" s="93"/>
      <c r="D56" s="95"/>
      <c r="E56" s="28">
        <f>IF(Q50="","",Q50)</f>
      </c>
      <c r="F56" s="22" t="s">
        <v>76</v>
      </c>
      <c r="G56" s="28">
        <f>IF(O50="","",O50)</f>
      </c>
      <c r="H56" s="134"/>
      <c r="I56" s="95"/>
      <c r="J56" s="28">
        <f>IF(Q53="","",Q53)</f>
        <v>10</v>
      </c>
      <c r="K56" s="22" t="s">
        <v>76</v>
      </c>
      <c r="L56" s="38">
        <f>IF(O53="","",O53)</f>
        <v>21</v>
      </c>
      <c r="M56" s="134"/>
      <c r="N56" s="127"/>
      <c r="O56" s="128"/>
      <c r="P56" s="128"/>
      <c r="Q56" s="128"/>
      <c r="R56" s="129"/>
      <c r="S56" s="132"/>
      <c r="T56" s="137"/>
      <c r="U56" s="140"/>
      <c r="V56" s="132"/>
      <c r="W56" s="140"/>
      <c r="X56" s="24"/>
      <c r="Y56" s="24"/>
      <c r="Z56" s="39"/>
      <c r="AA56" s="39"/>
      <c r="AJ56" s="69"/>
      <c r="AK56" s="69"/>
      <c r="AL56" s="69"/>
      <c r="AM56" s="69"/>
    </row>
    <row r="58" ht="13.5"/>
    <row r="59" ht="13.5">
      <c r="P59" t="s">
        <v>110</v>
      </c>
    </row>
    <row r="60" spans="12:24" ht="13.5">
      <c r="L60" s="45"/>
      <c r="M60" s="45"/>
      <c r="N60" s="45"/>
      <c r="O60" s="45"/>
      <c r="P60" s="115" t="str">
        <f>INDEX(C37:C45,MATCH(1,V37:V45,0),1)</f>
        <v>波多　柚香</v>
      </c>
      <c r="Q60" s="115"/>
      <c r="R60" s="115"/>
      <c r="S60" s="115"/>
      <c r="T60" s="115"/>
      <c r="U60" s="80" t="str">
        <f>INDEX(B37:B45,MATCH(1,V37:V45,0),1)</f>
        <v>(船　木)</v>
      </c>
      <c r="V60" s="80"/>
      <c r="W60" s="80"/>
      <c r="X60" s="80"/>
    </row>
    <row r="61" spans="2:24" ht="13.5">
      <c r="B61" t="s">
        <v>109</v>
      </c>
      <c r="K61" s="46"/>
      <c r="L61" s="116" t="s">
        <v>209</v>
      </c>
      <c r="M61" s="117"/>
      <c r="N61" s="117"/>
      <c r="O61" s="48"/>
      <c r="P61" s="115"/>
      <c r="Q61" s="115"/>
      <c r="R61" s="115"/>
      <c r="S61" s="115"/>
      <c r="T61" s="115"/>
      <c r="U61" s="80"/>
      <c r="V61" s="80"/>
      <c r="W61" s="80"/>
      <c r="X61" s="80"/>
    </row>
    <row r="62" spans="2:16" ht="14.25" thickBot="1">
      <c r="B62" s="78" t="str">
        <f>INDEX(B26:B34,MATCH(1,V26:V34,0),1)</f>
        <v>(船　木)</v>
      </c>
      <c r="C62" s="77" t="str">
        <f>INDEX(C26:C34,MATCH(1,V26:V34,0),1)</f>
        <v>鈴木　菜夏</v>
      </c>
      <c r="D62" s="63"/>
      <c r="E62" s="63"/>
      <c r="F62" s="63"/>
      <c r="G62" s="67"/>
      <c r="H62" s="66"/>
      <c r="I62" s="45"/>
      <c r="J62" s="45"/>
      <c r="K62" s="47"/>
      <c r="L62" s="118"/>
      <c r="M62" s="119"/>
      <c r="N62" s="119"/>
      <c r="O62" s="48"/>
      <c r="P62" s="48"/>
    </row>
    <row r="63" spans="2:16" ht="13.5">
      <c r="B63" s="78"/>
      <c r="C63" s="77"/>
      <c r="F63" s="81" t="s">
        <v>212</v>
      </c>
      <c r="G63" s="82"/>
      <c r="H63" s="83"/>
      <c r="I63" s="83"/>
      <c r="K63" s="64"/>
      <c r="L63" s="119"/>
      <c r="M63" s="119"/>
      <c r="N63" s="119"/>
      <c r="O63" s="48"/>
      <c r="P63" s="48" t="s">
        <v>111</v>
      </c>
    </row>
    <row r="64" spans="6:24" ht="14.25" thickBot="1">
      <c r="F64" s="84"/>
      <c r="G64" s="84"/>
      <c r="H64" s="84"/>
      <c r="I64" s="84"/>
      <c r="K64" s="65"/>
      <c r="L64" s="120"/>
      <c r="M64" s="120"/>
      <c r="N64" s="120"/>
      <c r="O64" s="63"/>
      <c r="P64" s="115" t="str">
        <f>INDEX(C48:C56,MATCH(1,V48:V56,0),1)</f>
        <v>片岡　優依</v>
      </c>
      <c r="Q64" s="115"/>
      <c r="R64" s="115"/>
      <c r="S64" s="115"/>
      <c r="T64" s="115"/>
      <c r="U64" s="80" t="str">
        <f>INDEX(B48:B56,MATCH(1,V48:V56,0),1)</f>
        <v>(新　小)</v>
      </c>
      <c r="V64" s="80"/>
      <c r="W64" s="80"/>
      <c r="X64" s="80"/>
    </row>
    <row r="65" spans="6:24" ht="13.5">
      <c r="F65" s="84"/>
      <c r="G65" s="84"/>
      <c r="H65" s="84"/>
      <c r="I65" s="84"/>
      <c r="P65" s="115"/>
      <c r="Q65" s="115"/>
      <c r="R65" s="115"/>
      <c r="S65" s="115"/>
      <c r="T65" s="115"/>
      <c r="U65" s="80"/>
      <c r="V65" s="80"/>
      <c r="W65" s="80"/>
      <c r="X65" s="80"/>
    </row>
    <row r="68" spans="2:39" s="5" customFormat="1" ht="22.5" customHeight="1">
      <c r="B68" s="76" t="s">
        <v>10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4"/>
      <c r="AJ68" s="70"/>
      <c r="AK68" s="70"/>
      <c r="AL68" s="70"/>
      <c r="AM68" s="70"/>
    </row>
    <row r="70" spans="2:39" s="13" customFormat="1" ht="15" customHeight="1">
      <c r="B70" s="32" t="s">
        <v>106</v>
      </c>
      <c r="C70" s="33"/>
      <c r="D70" s="112" t="s">
        <v>168</v>
      </c>
      <c r="E70" s="113"/>
      <c r="F70" s="113"/>
      <c r="G70" s="113"/>
      <c r="H70" s="114"/>
      <c r="I70" s="112" t="s">
        <v>169</v>
      </c>
      <c r="J70" s="113"/>
      <c r="K70" s="113"/>
      <c r="L70" s="113"/>
      <c r="M70" s="114"/>
      <c r="N70" s="112" t="s">
        <v>170</v>
      </c>
      <c r="O70" s="113"/>
      <c r="P70" s="113"/>
      <c r="Q70" s="113"/>
      <c r="R70" s="114"/>
      <c r="S70" s="112" t="s">
        <v>171</v>
      </c>
      <c r="T70" s="113"/>
      <c r="U70" s="113"/>
      <c r="V70" s="113"/>
      <c r="W70" s="114"/>
      <c r="X70" s="112" t="s">
        <v>68</v>
      </c>
      <c r="Y70" s="113"/>
      <c r="Z70" s="114"/>
      <c r="AA70" s="112" t="s">
        <v>69</v>
      </c>
      <c r="AB70" s="114"/>
      <c r="AJ70" s="69"/>
      <c r="AK70" s="69"/>
      <c r="AL70" s="69"/>
      <c r="AM70" s="69"/>
    </row>
    <row r="71" spans="2:39" s="13" customFormat="1" ht="15" customHeight="1">
      <c r="B71" s="100" t="s">
        <v>132</v>
      </c>
      <c r="C71" s="91" t="s">
        <v>211</v>
      </c>
      <c r="D71" s="103"/>
      <c r="E71" s="104"/>
      <c r="F71" s="104"/>
      <c r="G71" s="104"/>
      <c r="H71" s="105"/>
      <c r="I71" s="15" t="str">
        <f>IF(I72="","",IF(I72&gt;M72,"○","×"))</f>
        <v>○</v>
      </c>
      <c r="J71" s="16">
        <v>21</v>
      </c>
      <c r="K71" s="17" t="s">
        <v>72</v>
      </c>
      <c r="L71" s="16">
        <v>8</v>
      </c>
      <c r="M71" s="18"/>
      <c r="N71" s="15" t="str">
        <f>IF(N72="","",IF(N72&gt;R72,"○","×"))</f>
        <v>○</v>
      </c>
      <c r="O71" s="16">
        <v>21</v>
      </c>
      <c r="P71" s="17" t="s">
        <v>72</v>
      </c>
      <c r="Q71" s="16">
        <v>6</v>
      </c>
      <c r="R71" s="18"/>
      <c r="S71" s="15" t="str">
        <f>IF(S72="","",IF(S72&gt;W72,"○","×"))</f>
        <v>○</v>
      </c>
      <c r="T71" s="16">
        <v>21</v>
      </c>
      <c r="U71" s="17" t="s">
        <v>89</v>
      </c>
      <c r="V71" s="16">
        <v>4</v>
      </c>
      <c r="W71" s="18"/>
      <c r="X71" s="91">
        <f>IF(I71="","",COUNTIF(I71:W71,"○"))</f>
        <v>3</v>
      </c>
      <c r="Y71" s="85" t="s">
        <v>71</v>
      </c>
      <c r="Z71" s="88">
        <f>IF(I71="","",COUNTIF(I71:W71,"×"))</f>
        <v>0</v>
      </c>
      <c r="AA71" s="91">
        <f>IF(AD72="","",RANK(AD72,AD71:AD82))</f>
        <v>1</v>
      </c>
      <c r="AB71" s="88"/>
      <c r="AD71" s="73"/>
      <c r="AE71" s="73">
        <f>IF(J71="","",IF(J71&gt;L71,1,0))</f>
        <v>1</v>
      </c>
      <c r="AF71" s="73">
        <f>IF(J71="","",IF(J71&lt;L71,1,0))</f>
        <v>0</v>
      </c>
      <c r="AG71" s="73">
        <f>IF(O71="","",IF(O71&gt;Q71,1,0))</f>
        <v>1</v>
      </c>
      <c r="AH71" s="73">
        <f>IF(O71="","",IF(O71&lt;Q71,1,0))</f>
        <v>0</v>
      </c>
      <c r="AI71" s="73">
        <f>IF(T71="","",IF(T71&gt;V71,1,0))</f>
        <v>1</v>
      </c>
      <c r="AJ71" s="69">
        <f>IF(T71="","",IF(T71&lt;V71,1,0))</f>
        <v>0</v>
      </c>
      <c r="AK71" s="69"/>
      <c r="AL71" s="69"/>
      <c r="AM71" s="69"/>
    </row>
    <row r="72" spans="2:39" s="13" customFormat="1" ht="15" customHeight="1">
      <c r="B72" s="101"/>
      <c r="C72" s="92"/>
      <c r="D72" s="106"/>
      <c r="E72" s="107"/>
      <c r="F72" s="107"/>
      <c r="G72" s="107"/>
      <c r="H72" s="108"/>
      <c r="I72" s="98">
        <f>IF(J71="","",SUM(AE71:AE73))</f>
        <v>2</v>
      </c>
      <c r="J72" s="19">
        <v>21</v>
      </c>
      <c r="K72" s="17" t="s">
        <v>90</v>
      </c>
      <c r="L72" s="19">
        <v>6</v>
      </c>
      <c r="M72" s="96">
        <f>IF(J71="","",SUM(AF71:AF73))</f>
        <v>0</v>
      </c>
      <c r="N72" s="98">
        <f>IF(O71="","",SUM(AG71:AG73))</f>
        <v>2</v>
      </c>
      <c r="O72" s="19">
        <v>21</v>
      </c>
      <c r="P72" s="17" t="s">
        <v>74</v>
      </c>
      <c r="Q72" s="19">
        <v>8</v>
      </c>
      <c r="R72" s="96">
        <f>IF(O71="","",SUM(AH71:AH73))</f>
        <v>0</v>
      </c>
      <c r="S72" s="98">
        <f>IF(T71="","",SUM(AI71:AI73))</f>
        <v>2</v>
      </c>
      <c r="T72" s="19">
        <v>21</v>
      </c>
      <c r="U72" s="17" t="s">
        <v>74</v>
      </c>
      <c r="V72" s="19">
        <v>11</v>
      </c>
      <c r="W72" s="96">
        <f>IF(T71="","",SUM(AJ71:AJ73))</f>
        <v>0</v>
      </c>
      <c r="X72" s="92"/>
      <c r="Y72" s="86"/>
      <c r="Z72" s="89"/>
      <c r="AA72" s="92"/>
      <c r="AB72" s="89"/>
      <c r="AD72" s="74">
        <f>IF(X71="","",X71*1000+(I72+N72+S72)*100+((I72+N72+S72)-(M72+R72+W72))*10+((SUM(J71:J73)+SUM(O71:O73)+SUM(T71:T73))-(SUM(L71:L73)+SUM(Q71:Q73)+SUM(V71:V73))))</f>
        <v>3743</v>
      </c>
      <c r="AE72" s="73">
        <f>IF(J72="","",IF(J72&gt;L72,1,0))</f>
        <v>1</v>
      </c>
      <c r="AF72" s="73">
        <f>IF(J72="","",IF(J72&lt;L72,1,0))</f>
        <v>0</v>
      </c>
      <c r="AG72" s="73">
        <f>IF(O72="","",IF(O72&gt;Q72,1,0))</f>
        <v>1</v>
      </c>
      <c r="AH72" s="73">
        <f>IF(O72="","",IF(O72&lt;Q72,1,0))</f>
        <v>0</v>
      </c>
      <c r="AI72" s="73">
        <f>IF(T72="","",IF(T72&gt;V72,1,0))</f>
        <v>1</v>
      </c>
      <c r="AJ72" s="69">
        <f>IF(T72="","",IF(T72&lt;V72,1,0))</f>
        <v>0</v>
      </c>
      <c r="AK72" s="69"/>
      <c r="AL72" s="69"/>
      <c r="AM72" s="69"/>
    </row>
    <row r="73" spans="2:39" s="13" customFormat="1" ht="15" customHeight="1">
      <c r="B73" s="102"/>
      <c r="C73" s="93"/>
      <c r="D73" s="109"/>
      <c r="E73" s="110"/>
      <c r="F73" s="110"/>
      <c r="G73" s="110"/>
      <c r="H73" s="111"/>
      <c r="I73" s="99"/>
      <c r="J73" s="21"/>
      <c r="K73" s="17" t="s">
        <v>91</v>
      </c>
      <c r="L73" s="21"/>
      <c r="M73" s="97"/>
      <c r="N73" s="99"/>
      <c r="O73" s="21"/>
      <c r="P73" s="22" t="s">
        <v>91</v>
      </c>
      <c r="Q73" s="21"/>
      <c r="R73" s="97"/>
      <c r="S73" s="99"/>
      <c r="T73" s="21"/>
      <c r="U73" s="17" t="s">
        <v>91</v>
      </c>
      <c r="V73" s="21"/>
      <c r="W73" s="97"/>
      <c r="X73" s="93"/>
      <c r="Y73" s="87"/>
      <c r="Z73" s="90"/>
      <c r="AA73" s="93"/>
      <c r="AB73" s="90"/>
      <c r="AD73" s="73"/>
      <c r="AE73" s="73">
        <f>IF(J73="","",IF(J73&gt;L73,1,0))</f>
      </c>
      <c r="AF73" s="73">
        <f>IF(J73="","",IF(J73&lt;L73,1,0))</f>
      </c>
      <c r="AG73" s="73">
        <f>IF(O73="","",IF(O73&gt;Q73,1,0))</f>
      </c>
      <c r="AH73" s="73">
        <f>IF(O73="","",IF(O73&lt;Q73,1,0))</f>
      </c>
      <c r="AI73" s="73">
        <f>IF(T73="","",IF(T73&gt;V73,1,0))</f>
      </c>
      <c r="AJ73" s="69">
        <f>IF(T73="","",IF(T73&lt;V73,1,0))</f>
      </c>
      <c r="AK73" s="69"/>
      <c r="AL73" s="69"/>
      <c r="AM73" s="69"/>
    </row>
    <row r="74" spans="2:39" s="13" customFormat="1" ht="15" customHeight="1">
      <c r="B74" s="100" t="s">
        <v>24</v>
      </c>
      <c r="C74" s="91" t="s">
        <v>165</v>
      </c>
      <c r="D74" s="15" t="str">
        <f>IF(D75="","",IF(D75&gt;H75,"○","×"))</f>
        <v>×</v>
      </c>
      <c r="E74" s="27">
        <f>IF(L71="","",L71)</f>
        <v>8</v>
      </c>
      <c r="F74" s="17" t="s">
        <v>92</v>
      </c>
      <c r="G74" s="27">
        <f>IF(J71="","",J71)</f>
        <v>21</v>
      </c>
      <c r="H74" s="18"/>
      <c r="I74" s="103"/>
      <c r="J74" s="104"/>
      <c r="K74" s="104"/>
      <c r="L74" s="104"/>
      <c r="M74" s="105"/>
      <c r="N74" s="15" t="str">
        <f>IF(N75="","",IF(N75&gt;R75,"○","×"))</f>
        <v>×</v>
      </c>
      <c r="O74" s="16">
        <v>13</v>
      </c>
      <c r="P74" s="17" t="s">
        <v>77</v>
      </c>
      <c r="Q74" s="16">
        <v>21</v>
      </c>
      <c r="R74" s="18"/>
      <c r="S74" s="15" t="str">
        <f>IF(S75="","",IF(S75&gt;W75,"○","×"))</f>
        <v>×</v>
      </c>
      <c r="T74" s="16">
        <v>19</v>
      </c>
      <c r="U74" s="26" t="s">
        <v>91</v>
      </c>
      <c r="V74" s="16">
        <v>21</v>
      </c>
      <c r="W74" s="18"/>
      <c r="X74" s="91">
        <f>IF(D74="","",COUNTIF(D74:W76,"○"))</f>
        <v>0</v>
      </c>
      <c r="Y74" s="85" t="s">
        <v>71</v>
      </c>
      <c r="Z74" s="88">
        <f>IF(D74="","",COUNTIF(D74:W76,"×"))</f>
        <v>3</v>
      </c>
      <c r="AA74" s="91">
        <f>IF(AD75="","",RANK(AD75,AD71:AD82))</f>
        <v>4</v>
      </c>
      <c r="AB74" s="88"/>
      <c r="AD74" s="73"/>
      <c r="AE74" s="73">
        <f>IF(O74="","",IF(O74&gt;Q74,1,0))</f>
        <v>0</v>
      </c>
      <c r="AF74" s="73">
        <f>IF(O74="","",IF(O74&lt;Q74,1,0))</f>
        <v>1</v>
      </c>
      <c r="AG74" s="73">
        <f>IF(T74="","",IF(T74&gt;V74,1,0))</f>
        <v>0</v>
      </c>
      <c r="AH74" s="73">
        <f>IF(T74="","",IF(T74&lt;V74,1,0))</f>
        <v>1</v>
      </c>
      <c r="AI74" s="73"/>
      <c r="AJ74" s="69"/>
      <c r="AK74" s="69"/>
      <c r="AL74" s="69"/>
      <c r="AM74" s="69"/>
    </row>
    <row r="75" spans="2:39" s="13" customFormat="1" ht="15" customHeight="1">
      <c r="B75" s="101"/>
      <c r="C75" s="92"/>
      <c r="D75" s="94">
        <f>M72</f>
        <v>0</v>
      </c>
      <c r="E75" s="24">
        <f>IF(L72="","",L72)</f>
        <v>6</v>
      </c>
      <c r="F75" s="17" t="s">
        <v>86</v>
      </c>
      <c r="G75" s="24">
        <f>IF(J72="","",J72)</f>
        <v>21</v>
      </c>
      <c r="H75" s="96">
        <f>I72</f>
        <v>2</v>
      </c>
      <c r="I75" s="106"/>
      <c r="J75" s="107"/>
      <c r="K75" s="107"/>
      <c r="L75" s="107"/>
      <c r="M75" s="108"/>
      <c r="N75" s="98">
        <f>IF(O74="","",SUM(AE74:AE76))</f>
        <v>0</v>
      </c>
      <c r="O75" s="19">
        <v>14</v>
      </c>
      <c r="P75" s="17" t="s">
        <v>93</v>
      </c>
      <c r="Q75" s="19">
        <v>21</v>
      </c>
      <c r="R75" s="96">
        <f>IF(O74="","",SUM(AF74:AF76))</f>
        <v>2</v>
      </c>
      <c r="S75" s="98">
        <f>IF(T74="","",SUM(AG74:AG76))</f>
        <v>0</v>
      </c>
      <c r="T75" s="19">
        <v>17</v>
      </c>
      <c r="U75" s="17" t="s">
        <v>86</v>
      </c>
      <c r="V75" s="19">
        <v>21</v>
      </c>
      <c r="W75" s="96">
        <f>IF(T74="","",SUM(AH74:AH76))</f>
        <v>2</v>
      </c>
      <c r="X75" s="92"/>
      <c r="Y75" s="86"/>
      <c r="Z75" s="89"/>
      <c r="AA75" s="92"/>
      <c r="AB75" s="89"/>
      <c r="AD75" s="74">
        <f>IF(X74="","",X74*1000+(D75+N75+S75)*100+((D75+N75+S75)-(H75+R75+W75))*10+((SUM(E74:E76)+SUM(O74:O76)+SUM(T74:T76))-(SUM(G74:G76)+SUM(Q74:Q76)+SUM(V74:V76))))</f>
        <v>-109</v>
      </c>
      <c r="AE75" s="73">
        <f>IF(O75="","",IF(O75&gt;Q75,1,0))</f>
        <v>0</v>
      </c>
      <c r="AF75" s="73">
        <f>IF(O75="","",IF(O75&lt;Q75,1,0))</f>
        <v>1</v>
      </c>
      <c r="AG75" s="73">
        <f>IF(T75="","",IF(T75&gt;V75,1,0))</f>
        <v>0</v>
      </c>
      <c r="AH75" s="73">
        <f>IF(T75="","",IF(T75&lt;V75,1,0))</f>
        <v>1</v>
      </c>
      <c r="AI75" s="73"/>
      <c r="AJ75" s="69"/>
      <c r="AK75" s="69"/>
      <c r="AL75" s="69"/>
      <c r="AM75" s="69"/>
    </row>
    <row r="76" spans="2:39" s="13" customFormat="1" ht="15" customHeight="1">
      <c r="B76" s="102"/>
      <c r="C76" s="93"/>
      <c r="D76" s="95"/>
      <c r="E76" s="28">
        <f>IF(L73="","",L73)</f>
      </c>
      <c r="F76" s="22" t="s">
        <v>74</v>
      </c>
      <c r="G76" s="28">
        <f>IF(J73="","",J73)</f>
      </c>
      <c r="H76" s="97"/>
      <c r="I76" s="109"/>
      <c r="J76" s="110"/>
      <c r="K76" s="110"/>
      <c r="L76" s="110"/>
      <c r="M76" s="111"/>
      <c r="N76" s="99"/>
      <c r="O76" s="21"/>
      <c r="P76" s="17" t="s">
        <v>74</v>
      </c>
      <c r="Q76" s="21"/>
      <c r="R76" s="97"/>
      <c r="S76" s="99"/>
      <c r="T76" s="21"/>
      <c r="U76" s="22" t="s">
        <v>74</v>
      </c>
      <c r="V76" s="21"/>
      <c r="W76" s="97"/>
      <c r="X76" s="93"/>
      <c r="Y76" s="87"/>
      <c r="Z76" s="90"/>
      <c r="AA76" s="93"/>
      <c r="AB76" s="90"/>
      <c r="AD76" s="73"/>
      <c r="AE76" s="73">
        <f>IF(O76="","",IF(O76&gt;Q76,1,0))</f>
      </c>
      <c r="AF76" s="73">
        <f>IF(O76="","",IF(O76&lt;Q76,1,0))</f>
      </c>
      <c r="AG76" s="73">
        <f>IF(T76="","",IF(T76&gt;V76,1,0))</f>
      </c>
      <c r="AH76" s="73">
        <f>IF(T76="","",IF(T76&lt;V76,1,0))</f>
      </c>
      <c r="AI76" s="73"/>
      <c r="AJ76" s="69"/>
      <c r="AK76" s="69"/>
      <c r="AL76" s="69"/>
      <c r="AM76" s="69"/>
    </row>
    <row r="77" spans="2:39" s="13" customFormat="1" ht="15" customHeight="1">
      <c r="B77" s="100" t="s">
        <v>164</v>
      </c>
      <c r="C77" s="91" t="s">
        <v>166</v>
      </c>
      <c r="D77" s="15" t="str">
        <f>IF(D78="","",IF(D78&gt;H78,"○","×"))</f>
        <v>×</v>
      </c>
      <c r="E77" s="27">
        <f>IF(Q71="","",Q71)</f>
        <v>6</v>
      </c>
      <c r="F77" s="17" t="s">
        <v>74</v>
      </c>
      <c r="G77" s="27">
        <f>IF(O71="","",O71)</f>
        <v>21</v>
      </c>
      <c r="H77" s="18"/>
      <c r="I77" s="15" t="str">
        <f>IF(I78="","",IF(I78&gt;M78,"○","×"))</f>
        <v>○</v>
      </c>
      <c r="J77" s="16">
        <f>IF(Q74="","",Q74)</f>
        <v>21</v>
      </c>
      <c r="K77" s="17" t="s">
        <v>74</v>
      </c>
      <c r="L77" s="16">
        <f>IF(O74="","",O74)</f>
        <v>13</v>
      </c>
      <c r="M77" s="18"/>
      <c r="N77" s="103"/>
      <c r="O77" s="104"/>
      <c r="P77" s="104"/>
      <c r="Q77" s="104"/>
      <c r="R77" s="105"/>
      <c r="S77" s="15" t="str">
        <f>IF(S78="","",IF(S78&gt;W78,"○","×"))</f>
        <v>×</v>
      </c>
      <c r="T77" s="16">
        <v>21</v>
      </c>
      <c r="U77" s="17" t="s">
        <v>77</v>
      </c>
      <c r="V77" s="16">
        <v>15</v>
      </c>
      <c r="W77" s="18"/>
      <c r="X77" s="91">
        <f>IF(D77="","",COUNTIF(D77:W79,"○"))</f>
        <v>1</v>
      </c>
      <c r="Y77" s="85" t="s">
        <v>71</v>
      </c>
      <c r="Z77" s="88">
        <f>IF(D77="","",COUNTIF(D77:W79,"×"))</f>
        <v>2</v>
      </c>
      <c r="AA77" s="91">
        <f>IF(AD78="","",RANK(AD78,AD71:AD82))</f>
        <v>3</v>
      </c>
      <c r="AB77" s="88"/>
      <c r="AD77" s="73"/>
      <c r="AE77" s="73">
        <f>IF(T77="","",IF(T77&gt;V77,1,0))</f>
        <v>1</v>
      </c>
      <c r="AF77" s="73">
        <f>IF(T77="","",IF(T77&lt;V77,1,0))</f>
        <v>0</v>
      </c>
      <c r="AG77" s="73"/>
      <c r="AH77" s="73"/>
      <c r="AI77" s="73"/>
      <c r="AJ77" s="69"/>
      <c r="AK77" s="69"/>
      <c r="AL77" s="69"/>
      <c r="AM77" s="69"/>
    </row>
    <row r="78" spans="2:39" s="13" customFormat="1" ht="15" customHeight="1">
      <c r="B78" s="101"/>
      <c r="C78" s="92"/>
      <c r="D78" s="94">
        <f>R72</f>
        <v>0</v>
      </c>
      <c r="E78" s="24">
        <f>IF(Q72="","",Q72)</f>
        <v>8</v>
      </c>
      <c r="F78" s="17" t="s">
        <v>72</v>
      </c>
      <c r="G78" s="24">
        <f>IF(O72="","",O72)</f>
        <v>21</v>
      </c>
      <c r="H78" s="96">
        <f>N72</f>
        <v>2</v>
      </c>
      <c r="I78" s="98">
        <f>R75</f>
        <v>2</v>
      </c>
      <c r="J78" s="19">
        <f>IF(Q75="","",Q75)</f>
        <v>21</v>
      </c>
      <c r="K78" s="17" t="s">
        <v>72</v>
      </c>
      <c r="L78" s="19">
        <f>IF(O75="","",O75)</f>
        <v>14</v>
      </c>
      <c r="M78" s="96">
        <f>N75</f>
        <v>0</v>
      </c>
      <c r="N78" s="106"/>
      <c r="O78" s="107"/>
      <c r="P78" s="107"/>
      <c r="Q78" s="107"/>
      <c r="R78" s="108"/>
      <c r="S78" s="98">
        <f>IF(T77="","",SUM(AE77:AE79))</f>
        <v>1</v>
      </c>
      <c r="T78" s="19">
        <v>19</v>
      </c>
      <c r="U78" s="17" t="s">
        <v>74</v>
      </c>
      <c r="V78" s="19">
        <v>21</v>
      </c>
      <c r="W78" s="96">
        <f>IF(T77="","",SUM(AF77:AF79))</f>
        <v>2</v>
      </c>
      <c r="X78" s="92"/>
      <c r="Y78" s="86"/>
      <c r="Z78" s="89"/>
      <c r="AA78" s="92"/>
      <c r="AB78" s="89"/>
      <c r="AD78" s="74">
        <f>IF(X77="","",X77*1000+(D78+I78+S78)*100+((D78+I78+S78)-(H78+M78+W78))*10+((SUM(E77:E79)+SUM(J77:J79)+SUM(T77:T79))-(SUM(G77:G79)+SUM(L77:L79)+SUM(V77:V79))))</f>
        <v>1274</v>
      </c>
      <c r="AE78" s="73">
        <f>IF(T78="","",IF(T78&gt;V78,1,0))</f>
        <v>0</v>
      </c>
      <c r="AF78" s="73">
        <f>IF(T78="","",IF(T78&lt;V78,1,0))</f>
        <v>1</v>
      </c>
      <c r="AG78" s="73"/>
      <c r="AH78" s="73"/>
      <c r="AI78" s="73"/>
      <c r="AJ78" s="69"/>
      <c r="AK78" s="69"/>
      <c r="AL78" s="69"/>
      <c r="AM78" s="69"/>
    </row>
    <row r="79" spans="2:39" s="13" customFormat="1" ht="15" customHeight="1">
      <c r="B79" s="102"/>
      <c r="C79" s="93"/>
      <c r="D79" s="95"/>
      <c r="E79" s="28">
        <f>IF(Q73="","",Q73)</f>
      </c>
      <c r="F79" s="22" t="s">
        <v>72</v>
      </c>
      <c r="G79" s="28">
        <f>IF(O73="","",O73)</f>
      </c>
      <c r="H79" s="97"/>
      <c r="I79" s="99"/>
      <c r="J79" s="21">
        <f>IF(Q76="","",Q76)</f>
      </c>
      <c r="K79" s="22" t="s">
        <v>77</v>
      </c>
      <c r="L79" s="21">
        <f>IF(O76="","",O76)</f>
      </c>
      <c r="M79" s="97"/>
      <c r="N79" s="109"/>
      <c r="O79" s="110"/>
      <c r="P79" s="110"/>
      <c r="Q79" s="110"/>
      <c r="R79" s="111"/>
      <c r="S79" s="99"/>
      <c r="T79" s="21">
        <v>14</v>
      </c>
      <c r="U79" s="17" t="s">
        <v>72</v>
      </c>
      <c r="V79" s="21">
        <v>21</v>
      </c>
      <c r="W79" s="97"/>
      <c r="X79" s="93"/>
      <c r="Y79" s="87"/>
      <c r="Z79" s="90"/>
      <c r="AA79" s="93"/>
      <c r="AB79" s="90"/>
      <c r="AD79" s="73"/>
      <c r="AE79" s="73">
        <f>IF(T79="","",IF(T79&gt;V79,1,0))</f>
        <v>0</v>
      </c>
      <c r="AF79" s="73">
        <f>IF(T79="","",IF(T79&lt;V79,1,0))</f>
        <v>1</v>
      </c>
      <c r="AG79" s="73"/>
      <c r="AH79" s="73"/>
      <c r="AI79" s="73"/>
      <c r="AJ79" s="69"/>
      <c r="AK79" s="69"/>
      <c r="AL79" s="69"/>
      <c r="AM79" s="69"/>
    </row>
    <row r="80" spans="2:39" s="13" customFormat="1" ht="15" customHeight="1">
      <c r="B80" s="100" t="s">
        <v>132</v>
      </c>
      <c r="C80" s="91" t="s">
        <v>167</v>
      </c>
      <c r="D80" s="15" t="str">
        <f>IF(D81="","",IF(D81&gt;H81,"○","×"))</f>
        <v>×</v>
      </c>
      <c r="E80" s="27">
        <f>IF(V71="","",V71)</f>
        <v>4</v>
      </c>
      <c r="F80" s="17" t="s">
        <v>94</v>
      </c>
      <c r="G80" s="27">
        <f>IF(T71="","",T71)</f>
        <v>21</v>
      </c>
      <c r="H80" s="18"/>
      <c r="I80" s="15" t="str">
        <f>IF(I81="","",IF(I81&gt;M81,"○","×"))</f>
        <v>○</v>
      </c>
      <c r="J80" s="16">
        <f>IF(V74="","",V74)</f>
        <v>21</v>
      </c>
      <c r="K80" s="17" t="s">
        <v>72</v>
      </c>
      <c r="L80" s="16">
        <f>IF(T74="","",T74)</f>
        <v>19</v>
      </c>
      <c r="M80" s="18"/>
      <c r="N80" s="15" t="str">
        <f>IF(N81="","",IF(N81&gt;R81,"○","×"))</f>
        <v>○</v>
      </c>
      <c r="O80" s="16">
        <f>IF(V77="","",V77)</f>
        <v>15</v>
      </c>
      <c r="P80" s="17" t="s">
        <v>95</v>
      </c>
      <c r="Q80" s="16">
        <f>IF(T77="","",T77)</f>
        <v>21</v>
      </c>
      <c r="R80" s="18"/>
      <c r="S80" s="103"/>
      <c r="T80" s="104"/>
      <c r="U80" s="104"/>
      <c r="V80" s="104"/>
      <c r="W80" s="105"/>
      <c r="X80" s="91">
        <f>IF(D80="","",COUNTIF(D80:R80,"○"))</f>
        <v>2</v>
      </c>
      <c r="Y80" s="85" t="s">
        <v>71</v>
      </c>
      <c r="Z80" s="88">
        <f>IF(D80="","",COUNTIF(D80:R80,"×"))</f>
        <v>1</v>
      </c>
      <c r="AA80" s="91">
        <f>IF(AD81="","",RANK(AD81,AD71:AD82))</f>
        <v>2</v>
      </c>
      <c r="AB80" s="88"/>
      <c r="AD80" s="73"/>
      <c r="AE80" s="73"/>
      <c r="AF80" s="73"/>
      <c r="AG80" s="73"/>
      <c r="AH80" s="73"/>
      <c r="AI80" s="73"/>
      <c r="AJ80" s="69"/>
      <c r="AK80" s="69"/>
      <c r="AL80" s="69"/>
      <c r="AM80" s="69"/>
    </row>
    <row r="81" spans="2:39" s="13" customFormat="1" ht="15" customHeight="1">
      <c r="B81" s="101"/>
      <c r="C81" s="92"/>
      <c r="D81" s="94">
        <f>W72</f>
        <v>0</v>
      </c>
      <c r="E81" s="24">
        <f>IF(V72="","",V72)</f>
        <v>11</v>
      </c>
      <c r="F81" s="17" t="s">
        <v>72</v>
      </c>
      <c r="G81" s="24">
        <f>IF(T72="","",T72)</f>
        <v>21</v>
      </c>
      <c r="H81" s="96">
        <f>S72</f>
        <v>2</v>
      </c>
      <c r="I81" s="98">
        <f>W75</f>
        <v>2</v>
      </c>
      <c r="J81" s="19">
        <f>IF(V75="","",V75)</f>
        <v>21</v>
      </c>
      <c r="K81" s="17" t="s">
        <v>72</v>
      </c>
      <c r="L81" s="19">
        <f>IF(T75="","",T75)</f>
        <v>17</v>
      </c>
      <c r="M81" s="96">
        <f>S75</f>
        <v>0</v>
      </c>
      <c r="N81" s="98">
        <f>W78</f>
        <v>2</v>
      </c>
      <c r="O81" s="19">
        <f>IF(V78="","",V78)</f>
        <v>21</v>
      </c>
      <c r="P81" s="17" t="s">
        <v>96</v>
      </c>
      <c r="Q81" s="19">
        <f>IF(T78="","",T78)</f>
        <v>19</v>
      </c>
      <c r="R81" s="96">
        <f>S78</f>
        <v>1</v>
      </c>
      <c r="S81" s="106"/>
      <c r="T81" s="107"/>
      <c r="U81" s="107"/>
      <c r="V81" s="107"/>
      <c r="W81" s="108"/>
      <c r="X81" s="92"/>
      <c r="Y81" s="86"/>
      <c r="Z81" s="89"/>
      <c r="AA81" s="92"/>
      <c r="AB81" s="89"/>
      <c r="AD81" s="74">
        <f>IF(X80="","",X80*1000+(D81+I81+N81)*100+((D81+I81+N81)-(H81+M81+R81))*10+((SUM(E80:E82)+SUM(J80:J82)+SUM(O80:O82))-(SUM(G80:G82)+SUM(L80:L82)+SUM(Q80:Q82))))</f>
        <v>2392</v>
      </c>
      <c r="AE81" s="73"/>
      <c r="AF81" s="73"/>
      <c r="AG81" s="73"/>
      <c r="AH81" s="73"/>
      <c r="AI81" s="73"/>
      <c r="AJ81" s="69"/>
      <c r="AK81" s="69"/>
      <c r="AL81" s="69"/>
      <c r="AM81" s="69"/>
    </row>
    <row r="82" spans="2:39" s="13" customFormat="1" ht="15" customHeight="1">
      <c r="B82" s="102"/>
      <c r="C82" s="93"/>
      <c r="D82" s="95"/>
      <c r="E82" s="28">
        <f>IF(V73="","",V73)</f>
      </c>
      <c r="F82" s="17" t="s">
        <v>97</v>
      </c>
      <c r="G82" s="28">
        <f>IF(T73="","",T73)</f>
      </c>
      <c r="H82" s="97"/>
      <c r="I82" s="99"/>
      <c r="J82" s="21">
        <f>IF(V76="","",V76)</f>
      </c>
      <c r="K82" s="22" t="s">
        <v>98</v>
      </c>
      <c r="L82" s="21">
        <f>IF(T76="","",T76)</f>
      </c>
      <c r="M82" s="97"/>
      <c r="N82" s="99"/>
      <c r="O82" s="21">
        <f>IF(V79="","",V79)</f>
        <v>21</v>
      </c>
      <c r="P82" s="22" t="s">
        <v>99</v>
      </c>
      <c r="Q82" s="21">
        <f>IF(T79="","",T79)</f>
        <v>14</v>
      </c>
      <c r="R82" s="97"/>
      <c r="S82" s="109"/>
      <c r="T82" s="110"/>
      <c r="U82" s="110"/>
      <c r="V82" s="110"/>
      <c r="W82" s="111"/>
      <c r="X82" s="93"/>
      <c r="Y82" s="87"/>
      <c r="Z82" s="90"/>
      <c r="AA82" s="93"/>
      <c r="AB82" s="90"/>
      <c r="AD82" s="73"/>
      <c r="AE82" s="73"/>
      <c r="AF82" s="73"/>
      <c r="AG82" s="73"/>
      <c r="AH82" s="73"/>
      <c r="AI82" s="73"/>
      <c r="AJ82" s="69"/>
      <c r="AK82" s="69"/>
      <c r="AL82" s="69"/>
      <c r="AM82" s="69"/>
    </row>
    <row r="83" spans="2:39" s="13" customFormat="1" ht="15" customHeight="1">
      <c r="B83" s="50"/>
      <c r="C83" s="51"/>
      <c r="D83" s="52"/>
      <c r="E83" s="52"/>
      <c r="F83" s="53"/>
      <c r="G83" s="52"/>
      <c r="AD83" s="73"/>
      <c r="AE83" s="73"/>
      <c r="AF83" s="73"/>
      <c r="AG83" s="73"/>
      <c r="AH83" s="73"/>
      <c r="AI83" s="73"/>
      <c r="AJ83" s="69"/>
      <c r="AK83" s="69"/>
      <c r="AL83" s="69"/>
      <c r="AM83" s="69"/>
    </row>
    <row r="84" spans="2:39" s="13" customFormat="1" ht="15" customHeight="1">
      <c r="B84" s="32" t="s">
        <v>107</v>
      </c>
      <c r="C84" s="33"/>
      <c r="D84" s="112" t="s">
        <v>176</v>
      </c>
      <c r="E84" s="113"/>
      <c r="F84" s="113"/>
      <c r="G84" s="113"/>
      <c r="H84" s="114"/>
      <c r="I84" s="112" t="s">
        <v>177</v>
      </c>
      <c r="J84" s="113"/>
      <c r="K84" s="113"/>
      <c r="L84" s="113"/>
      <c r="M84" s="114"/>
      <c r="N84" s="112" t="s">
        <v>178</v>
      </c>
      <c r="O84" s="113"/>
      <c r="P84" s="113"/>
      <c r="Q84" s="113"/>
      <c r="R84" s="114"/>
      <c r="S84" s="112" t="s">
        <v>179</v>
      </c>
      <c r="T84" s="113"/>
      <c r="U84" s="113"/>
      <c r="V84" s="113"/>
      <c r="W84" s="114"/>
      <c r="X84" s="112" t="s">
        <v>68</v>
      </c>
      <c r="Y84" s="113"/>
      <c r="Z84" s="114"/>
      <c r="AA84" s="112" t="s">
        <v>69</v>
      </c>
      <c r="AB84" s="114"/>
      <c r="AD84" s="73"/>
      <c r="AE84" s="73"/>
      <c r="AF84" s="73"/>
      <c r="AG84" s="73"/>
      <c r="AH84" s="73"/>
      <c r="AI84" s="73"/>
      <c r="AJ84" s="69"/>
      <c r="AK84" s="69"/>
      <c r="AL84" s="69"/>
      <c r="AM84" s="69"/>
    </row>
    <row r="85" spans="2:39" s="13" customFormat="1" ht="15" customHeight="1">
      <c r="B85" s="100" t="s">
        <v>132</v>
      </c>
      <c r="C85" s="91" t="s">
        <v>172</v>
      </c>
      <c r="D85" s="103"/>
      <c r="E85" s="104"/>
      <c r="F85" s="104"/>
      <c r="G85" s="104"/>
      <c r="H85" s="105"/>
      <c r="I85" s="15" t="str">
        <f>IF(I86="","",IF(I86&gt;M86,"○","×"))</f>
        <v>○</v>
      </c>
      <c r="J85" s="16">
        <v>21</v>
      </c>
      <c r="K85" s="17" t="s">
        <v>81</v>
      </c>
      <c r="L85" s="16">
        <v>11</v>
      </c>
      <c r="M85" s="18"/>
      <c r="N85" s="15" t="str">
        <f>IF(N86="","",IF(N86&gt;R86,"○","×"))</f>
        <v>○</v>
      </c>
      <c r="O85" s="16">
        <v>21</v>
      </c>
      <c r="P85" s="17" t="s">
        <v>81</v>
      </c>
      <c r="Q85" s="16">
        <v>9</v>
      </c>
      <c r="R85" s="18"/>
      <c r="S85" s="15" t="str">
        <f>IF(S86="","",IF(S86&gt;W86,"○","×"))</f>
        <v>×</v>
      </c>
      <c r="T85" s="16">
        <v>11</v>
      </c>
      <c r="U85" s="17" t="s">
        <v>81</v>
      </c>
      <c r="V85" s="16">
        <v>21</v>
      </c>
      <c r="W85" s="18"/>
      <c r="X85" s="91">
        <f>IF(I85="","",COUNTIF(I85:W85,"○"))</f>
        <v>2</v>
      </c>
      <c r="Y85" s="85" t="s">
        <v>71</v>
      </c>
      <c r="Z85" s="88">
        <f>IF(I85="","",COUNTIF(I85:W85,"×"))</f>
        <v>1</v>
      </c>
      <c r="AA85" s="91">
        <f>IF(AD86="","",RANK(AD86,AD85:AD96))</f>
        <v>2</v>
      </c>
      <c r="AB85" s="88"/>
      <c r="AD85" s="73"/>
      <c r="AE85" s="73">
        <f>IF(J85="","",IF(J85&gt;L85,1,0))</f>
        <v>1</v>
      </c>
      <c r="AF85" s="73">
        <f>IF(J85="","",IF(J85&lt;L85,1,0))</f>
        <v>0</v>
      </c>
      <c r="AG85" s="73">
        <f>IF(O85="","",IF(O85&gt;Q85,1,0))</f>
        <v>1</v>
      </c>
      <c r="AH85" s="73">
        <f>IF(O85="","",IF(O85&lt;Q85,1,0))</f>
        <v>0</v>
      </c>
      <c r="AI85" s="73">
        <f>IF(T85="","",IF(T85&gt;V85,1,0))</f>
        <v>0</v>
      </c>
      <c r="AJ85" s="69">
        <f>IF(T85="","",IF(T85&lt;V85,1,0))</f>
        <v>1</v>
      </c>
      <c r="AK85" s="69"/>
      <c r="AL85" s="69"/>
      <c r="AM85" s="69"/>
    </row>
    <row r="86" spans="2:39" s="13" customFormat="1" ht="15" customHeight="1">
      <c r="B86" s="101"/>
      <c r="C86" s="92"/>
      <c r="D86" s="106"/>
      <c r="E86" s="107"/>
      <c r="F86" s="107"/>
      <c r="G86" s="107"/>
      <c r="H86" s="108"/>
      <c r="I86" s="98">
        <f>IF(J85="","",SUM(AE85:AE87))</f>
        <v>2</v>
      </c>
      <c r="J86" s="19">
        <v>21</v>
      </c>
      <c r="K86" s="17" t="s">
        <v>72</v>
      </c>
      <c r="L86" s="19">
        <v>10</v>
      </c>
      <c r="M86" s="96">
        <f>IF(J85="","",SUM(AF85:AF87))</f>
        <v>0</v>
      </c>
      <c r="N86" s="98">
        <f>IF(O85="","",SUM(AG85:AG87))</f>
        <v>2</v>
      </c>
      <c r="O86" s="19">
        <v>21</v>
      </c>
      <c r="P86" s="17" t="s">
        <v>76</v>
      </c>
      <c r="Q86" s="19">
        <v>10</v>
      </c>
      <c r="R86" s="96">
        <f>IF(O85="","",SUM(AH85:AH87))</f>
        <v>0</v>
      </c>
      <c r="S86" s="98">
        <f>IF(T85="","",SUM(AI85:AI87))</f>
        <v>1</v>
      </c>
      <c r="T86" s="19">
        <v>21</v>
      </c>
      <c r="U86" s="17" t="s">
        <v>76</v>
      </c>
      <c r="V86" s="19">
        <v>17</v>
      </c>
      <c r="W86" s="96">
        <f>IF(T85="","",SUM(AJ85:AJ87))</f>
        <v>2</v>
      </c>
      <c r="X86" s="92"/>
      <c r="Y86" s="86"/>
      <c r="Z86" s="89"/>
      <c r="AA86" s="92"/>
      <c r="AB86" s="89"/>
      <c r="AD86" s="74">
        <f>IF(X85="","",X85*1000+(S86+I86+N86)*100+((S86+I86+N86)-(W86+M86+R86))*10+((SUM(T85:T87)+SUM(J85:J87)+SUM(O85:O87))-(SUM(V85:V87)+SUM(L85:L87)+SUM(Q85:Q87))))</f>
        <v>2554</v>
      </c>
      <c r="AE86" s="73">
        <f>IF(J86="","",IF(J86&gt;L86,1,0))</f>
        <v>1</v>
      </c>
      <c r="AF86" s="73">
        <f>IF(J86="","",IF(J86&lt;L86,1,0))</f>
        <v>0</v>
      </c>
      <c r="AG86" s="73">
        <f>IF(O86="","",IF(O86&gt;Q86,1,0))</f>
        <v>1</v>
      </c>
      <c r="AH86" s="73">
        <f>IF(O86="","",IF(O86&lt;Q86,1,0))</f>
        <v>0</v>
      </c>
      <c r="AI86" s="73">
        <f>IF(T86="","",IF(T86&gt;V86,1,0))</f>
        <v>1</v>
      </c>
      <c r="AJ86" s="69">
        <f>IF(T86="","",IF(T86&lt;V86,1,0))</f>
        <v>0</v>
      </c>
      <c r="AK86" s="69"/>
      <c r="AL86" s="69"/>
      <c r="AM86" s="69"/>
    </row>
    <row r="87" spans="2:39" s="13" customFormat="1" ht="15" customHeight="1">
      <c r="B87" s="102"/>
      <c r="C87" s="93"/>
      <c r="D87" s="109"/>
      <c r="E87" s="110"/>
      <c r="F87" s="110"/>
      <c r="G87" s="110"/>
      <c r="H87" s="111"/>
      <c r="I87" s="99"/>
      <c r="J87" s="21"/>
      <c r="K87" s="17" t="s">
        <v>72</v>
      </c>
      <c r="L87" s="21"/>
      <c r="M87" s="97"/>
      <c r="N87" s="99"/>
      <c r="O87" s="21"/>
      <c r="P87" s="22" t="s">
        <v>72</v>
      </c>
      <c r="Q87" s="21"/>
      <c r="R87" s="97"/>
      <c r="S87" s="99"/>
      <c r="T87" s="21">
        <v>7</v>
      </c>
      <c r="U87" s="22" t="s">
        <v>72</v>
      </c>
      <c r="V87" s="21">
        <v>21</v>
      </c>
      <c r="W87" s="97"/>
      <c r="X87" s="93"/>
      <c r="Y87" s="87"/>
      <c r="Z87" s="90"/>
      <c r="AA87" s="93"/>
      <c r="AB87" s="90"/>
      <c r="AD87" s="73"/>
      <c r="AE87" s="73">
        <f>IF(J87="","",IF(J87&gt;L87,1,0))</f>
      </c>
      <c r="AF87" s="73">
        <f>IF(J87="","",IF(J87&lt;L87,1,0))</f>
      </c>
      <c r="AG87" s="73">
        <f>IF(O87="","",IF(O87&gt;Q87,1,0))</f>
      </c>
      <c r="AH87" s="73">
        <f>IF(O87="","",IF(O87&lt;Q87,1,0))</f>
      </c>
      <c r="AI87" s="73">
        <f>IF(T87="","",IF(T87&gt;V87,1,0))</f>
        <v>0</v>
      </c>
      <c r="AJ87" s="69">
        <f>IF(T87="","",IF(T87&lt;V87,1,0))</f>
        <v>1</v>
      </c>
      <c r="AK87" s="69"/>
      <c r="AL87" s="69"/>
      <c r="AM87" s="69"/>
    </row>
    <row r="88" spans="2:39" s="13" customFormat="1" ht="15" customHeight="1">
      <c r="B88" s="100" t="s">
        <v>164</v>
      </c>
      <c r="C88" s="91" t="s">
        <v>173</v>
      </c>
      <c r="D88" s="23" t="str">
        <f>IF(D89="","",IF(D89&gt;H89,"○","×"))</f>
        <v>×</v>
      </c>
      <c r="E88" s="24">
        <f>IF(L85="","",L85)</f>
        <v>11</v>
      </c>
      <c r="F88" s="17" t="s">
        <v>100</v>
      </c>
      <c r="G88" s="24">
        <f>IF(J85="","",J85)</f>
        <v>21</v>
      </c>
      <c r="H88" s="20"/>
      <c r="I88" s="103"/>
      <c r="J88" s="104"/>
      <c r="K88" s="104"/>
      <c r="L88" s="104"/>
      <c r="M88" s="105"/>
      <c r="N88" s="23" t="str">
        <f>IF(N89="","",IF(N89&gt;R89,"○","×"))</f>
        <v>×</v>
      </c>
      <c r="O88" s="19">
        <v>18</v>
      </c>
      <c r="P88" s="17" t="s">
        <v>77</v>
      </c>
      <c r="Q88" s="19">
        <v>21</v>
      </c>
      <c r="R88" s="20"/>
      <c r="S88" s="23" t="str">
        <f>IF(S89="","",IF(S89&gt;W89,"○","×"))</f>
        <v>×</v>
      </c>
      <c r="T88" s="19">
        <v>5</v>
      </c>
      <c r="U88" s="17" t="s">
        <v>77</v>
      </c>
      <c r="V88" s="19">
        <v>21</v>
      </c>
      <c r="W88" s="20"/>
      <c r="X88" s="91">
        <f>IF(D88="","",COUNTIF(D88:W90,"○"))</f>
        <v>0</v>
      </c>
      <c r="Y88" s="85" t="s">
        <v>71</v>
      </c>
      <c r="Z88" s="88">
        <f>IF(D88="","",COUNTIF(D88:W90,"×"))</f>
        <v>3</v>
      </c>
      <c r="AA88" s="91">
        <f>IF(AD89="","",RANK(AD89,AD85:AD96))</f>
        <v>4</v>
      </c>
      <c r="AB88" s="88"/>
      <c r="AD88" s="73"/>
      <c r="AE88" s="73">
        <f>IF(O88="","",IF(O88&gt;Q88,1,0))</f>
        <v>0</v>
      </c>
      <c r="AF88" s="73">
        <f>IF(O88="","",IF(O88&lt;Q88,1,0))</f>
        <v>1</v>
      </c>
      <c r="AG88" s="73">
        <f>IF(T88="","",IF(T88&gt;V88,1,0))</f>
        <v>0</v>
      </c>
      <c r="AH88" s="73">
        <f>IF(T88="","",IF(T88&lt;V88,1,0))</f>
        <v>1</v>
      </c>
      <c r="AI88" s="73"/>
      <c r="AJ88" s="69"/>
      <c r="AK88" s="69"/>
      <c r="AL88" s="69"/>
      <c r="AM88" s="69"/>
    </row>
    <row r="89" spans="2:39" s="13" customFormat="1" ht="15" customHeight="1">
      <c r="B89" s="101"/>
      <c r="C89" s="92"/>
      <c r="D89" s="94">
        <f>IF(M86="","",M86)</f>
        <v>0</v>
      </c>
      <c r="E89" s="24">
        <f>IF(L86="","",L86)</f>
        <v>10</v>
      </c>
      <c r="F89" s="17" t="s">
        <v>87</v>
      </c>
      <c r="G89" s="24">
        <f>IF(J86="","",J86)</f>
        <v>21</v>
      </c>
      <c r="H89" s="96">
        <f>IF(I86="","",I86)</f>
        <v>2</v>
      </c>
      <c r="I89" s="106"/>
      <c r="J89" s="107"/>
      <c r="K89" s="107"/>
      <c r="L89" s="107"/>
      <c r="M89" s="108"/>
      <c r="N89" s="98">
        <f>IF(O88="","",SUM(AE88:AE90))</f>
        <v>0</v>
      </c>
      <c r="O89" s="19">
        <v>14</v>
      </c>
      <c r="P89" s="17" t="s">
        <v>101</v>
      </c>
      <c r="Q89" s="19">
        <v>21</v>
      </c>
      <c r="R89" s="96">
        <f>IF(O88="","",SUM(AF88:AF90))</f>
        <v>2</v>
      </c>
      <c r="S89" s="98">
        <f>IF(T88="","",SUM(AG88:AG90))</f>
        <v>0</v>
      </c>
      <c r="T89" s="19">
        <v>8</v>
      </c>
      <c r="U89" s="17" t="s">
        <v>85</v>
      </c>
      <c r="V89" s="19">
        <v>21</v>
      </c>
      <c r="W89" s="96">
        <f>IF(T88="","",SUM(AH88:AH90))</f>
        <v>2</v>
      </c>
      <c r="X89" s="92"/>
      <c r="Y89" s="86"/>
      <c r="Z89" s="89"/>
      <c r="AA89" s="92"/>
      <c r="AB89" s="89"/>
      <c r="AD89" s="74">
        <f>IF(X88="","",X88*1000+(D89+S89+N89)*100+((D89+S89+N89)-(H89+W89+R89))*10+((SUM(E88:E90)+SUM(T88:T90)+SUM(O88:O90))-(SUM(G88:G90)+SUM(V88:V90)+SUM(Q88:Q90))))</f>
        <v>-120</v>
      </c>
      <c r="AE89" s="73">
        <f>IF(O89="","",IF(O89&gt;Q89,1,0))</f>
        <v>0</v>
      </c>
      <c r="AF89" s="73">
        <f>IF(O89="","",IF(O89&lt;Q89,1,0))</f>
        <v>1</v>
      </c>
      <c r="AG89" s="73">
        <f>IF(T89="","",IF(T89&gt;V89,1,0))</f>
        <v>0</v>
      </c>
      <c r="AH89" s="73">
        <f>IF(T89="","",IF(T89&lt;V89,1,0))</f>
        <v>1</v>
      </c>
      <c r="AI89" s="73"/>
      <c r="AJ89" s="69"/>
      <c r="AK89" s="69"/>
      <c r="AL89" s="69"/>
      <c r="AM89" s="69"/>
    </row>
    <row r="90" spans="2:39" s="13" customFormat="1" ht="15" customHeight="1">
      <c r="B90" s="102"/>
      <c r="C90" s="93"/>
      <c r="D90" s="95"/>
      <c r="E90" s="28">
        <f>IF(L87="","",L87)</f>
      </c>
      <c r="F90" s="22" t="s">
        <v>76</v>
      </c>
      <c r="G90" s="28">
        <f>IF(J87="","",J87)</f>
      </c>
      <c r="H90" s="97"/>
      <c r="I90" s="109"/>
      <c r="J90" s="110"/>
      <c r="K90" s="110"/>
      <c r="L90" s="110"/>
      <c r="M90" s="111"/>
      <c r="N90" s="99"/>
      <c r="O90" s="21"/>
      <c r="P90" s="17" t="s">
        <v>76</v>
      </c>
      <c r="Q90" s="21"/>
      <c r="R90" s="97"/>
      <c r="S90" s="99"/>
      <c r="T90" s="21"/>
      <c r="U90" s="17" t="s">
        <v>76</v>
      </c>
      <c r="V90" s="21"/>
      <c r="W90" s="97"/>
      <c r="X90" s="93"/>
      <c r="Y90" s="87"/>
      <c r="Z90" s="90"/>
      <c r="AA90" s="93"/>
      <c r="AB90" s="90"/>
      <c r="AD90" s="73"/>
      <c r="AE90" s="73">
        <f>IF(O90="","",IF(O90&gt;Q90,1,0))</f>
      </c>
      <c r="AF90" s="73">
        <f>IF(O90="","",IF(O90&lt;Q90,1,0))</f>
      </c>
      <c r="AG90" s="73">
        <f>IF(T90="","",IF(T90&gt;V90,1,0))</f>
      </c>
      <c r="AH90" s="73">
        <f>IF(T90="","",IF(T90&lt;V90,1,0))</f>
      </c>
      <c r="AI90" s="73"/>
      <c r="AJ90" s="69"/>
      <c r="AK90" s="69"/>
      <c r="AL90" s="69"/>
      <c r="AM90" s="69"/>
    </row>
    <row r="91" spans="2:39" s="13" customFormat="1" ht="15" customHeight="1">
      <c r="B91" s="100" t="s">
        <v>164</v>
      </c>
      <c r="C91" s="91" t="s">
        <v>174</v>
      </c>
      <c r="D91" s="23" t="str">
        <f>IF(D92="","",IF(D92&gt;H92,"○","×"))</f>
        <v>×</v>
      </c>
      <c r="E91" s="24">
        <f>IF(Q85="","",Q85)</f>
        <v>9</v>
      </c>
      <c r="F91" s="17" t="s">
        <v>76</v>
      </c>
      <c r="G91" s="24">
        <f>IF(O85="","",O85)</f>
        <v>21</v>
      </c>
      <c r="H91" s="20"/>
      <c r="I91" s="23" t="str">
        <f>IF(I92="","",IF(I92&gt;M92,"○","×"))</f>
        <v>○</v>
      </c>
      <c r="J91" s="19">
        <f>IF(Q88="","",Q88)</f>
        <v>21</v>
      </c>
      <c r="K91" s="17" t="s">
        <v>76</v>
      </c>
      <c r="L91" s="19">
        <f>IF(O88="","",O88)</f>
        <v>18</v>
      </c>
      <c r="M91" s="20"/>
      <c r="N91" s="103"/>
      <c r="O91" s="104"/>
      <c r="P91" s="104"/>
      <c r="Q91" s="104"/>
      <c r="R91" s="105"/>
      <c r="S91" s="23" t="str">
        <f>IF(S92="","",IF(S92&gt;W92,"○","×"))</f>
        <v>×</v>
      </c>
      <c r="T91" s="19">
        <v>6</v>
      </c>
      <c r="U91" s="26" t="s">
        <v>77</v>
      </c>
      <c r="V91" s="19">
        <v>21</v>
      </c>
      <c r="W91" s="20"/>
      <c r="X91" s="91">
        <f>IF(D91="","",COUNTIF(D91:W93,"○"))</f>
        <v>1</v>
      </c>
      <c r="Y91" s="85" t="s">
        <v>71</v>
      </c>
      <c r="Z91" s="88">
        <f>IF(D91="","",COUNTIF(D91:W93,"×"))</f>
        <v>2</v>
      </c>
      <c r="AA91" s="91">
        <f>IF(AD92="","",RANK(AD92,AD85:AD96))</f>
        <v>3</v>
      </c>
      <c r="AB91" s="88"/>
      <c r="AD91" s="73"/>
      <c r="AE91" s="73">
        <f>IF(T91="","",IF(T91&gt;V91,1,0))</f>
        <v>0</v>
      </c>
      <c r="AF91" s="73">
        <f>IF(T91="","",IF(T91&lt;V91,1,0))</f>
        <v>1</v>
      </c>
      <c r="AG91" s="73"/>
      <c r="AH91" s="73"/>
      <c r="AI91" s="73"/>
      <c r="AJ91" s="69"/>
      <c r="AK91" s="69"/>
      <c r="AL91" s="69"/>
      <c r="AM91" s="69"/>
    </row>
    <row r="92" spans="2:39" s="13" customFormat="1" ht="15" customHeight="1">
      <c r="B92" s="101"/>
      <c r="C92" s="92"/>
      <c r="D92" s="94">
        <f>IF(R86="","",R86)</f>
        <v>0</v>
      </c>
      <c r="E92" s="24">
        <f>IF(Q86="","",Q86)</f>
        <v>10</v>
      </c>
      <c r="F92" s="17" t="s">
        <v>102</v>
      </c>
      <c r="G92" s="24">
        <f>IF(O86="","",O86)</f>
        <v>21</v>
      </c>
      <c r="H92" s="96">
        <f>IF(N86="","",N86)</f>
        <v>2</v>
      </c>
      <c r="I92" s="98">
        <f>IF(R89="","",R89)</f>
        <v>2</v>
      </c>
      <c r="J92" s="19">
        <f>IF(Q89="","",Q89)</f>
        <v>21</v>
      </c>
      <c r="K92" s="17" t="s">
        <v>103</v>
      </c>
      <c r="L92" s="19">
        <f>IF(O89="","",O89)</f>
        <v>14</v>
      </c>
      <c r="M92" s="96">
        <f>IF(N89="","",N89)</f>
        <v>0</v>
      </c>
      <c r="N92" s="106"/>
      <c r="O92" s="107"/>
      <c r="P92" s="107"/>
      <c r="Q92" s="107"/>
      <c r="R92" s="108"/>
      <c r="S92" s="98">
        <f>IF(T91="","",SUM(AE91:AE93))</f>
        <v>0</v>
      </c>
      <c r="T92" s="19">
        <v>7</v>
      </c>
      <c r="U92" s="17" t="s">
        <v>104</v>
      </c>
      <c r="V92" s="19">
        <v>21</v>
      </c>
      <c r="W92" s="96">
        <f>IF(T91="","",SUM(AF91:AF93))</f>
        <v>2</v>
      </c>
      <c r="X92" s="92"/>
      <c r="Y92" s="86"/>
      <c r="Z92" s="89"/>
      <c r="AA92" s="92"/>
      <c r="AB92" s="89"/>
      <c r="AD92" s="74">
        <f>IF(X91="","",X91*1000+(D92+I92+S92)*100+((D92+I92+S92)-(H92+M92+W92))*10+((SUM(E91:E93)+SUM(J91:J93)+SUM(T91:T93))-(SUM(G91:G93)+SUM(L91:L93)+SUM(V91:V93))))</f>
        <v>1138</v>
      </c>
      <c r="AE92" s="73">
        <f>IF(T92="","",IF(T92&gt;V92,1,0))</f>
        <v>0</v>
      </c>
      <c r="AF92" s="73">
        <f>IF(T92="","",IF(T92&lt;V92,1,0))</f>
        <v>1</v>
      </c>
      <c r="AG92" s="73"/>
      <c r="AH92" s="73"/>
      <c r="AI92" s="73"/>
      <c r="AJ92" s="69"/>
      <c r="AK92" s="69"/>
      <c r="AL92" s="69"/>
      <c r="AM92" s="69"/>
    </row>
    <row r="93" spans="2:39" s="13" customFormat="1" ht="15" customHeight="1">
      <c r="B93" s="102"/>
      <c r="C93" s="93"/>
      <c r="D93" s="95"/>
      <c r="E93" s="24">
        <f>IF(Q87="","",Q87)</f>
      </c>
      <c r="F93" s="17" t="s">
        <v>72</v>
      </c>
      <c r="G93" s="28">
        <f>IF(O87="","",O87)</f>
      </c>
      <c r="H93" s="97"/>
      <c r="I93" s="99"/>
      <c r="J93" s="19">
        <f>IF(Q90="","",Q90)</f>
      </c>
      <c r="K93" s="17" t="s">
        <v>72</v>
      </c>
      <c r="L93" s="19">
        <f>IF(O90="","",O90)</f>
      </c>
      <c r="M93" s="97"/>
      <c r="N93" s="109"/>
      <c r="O93" s="110"/>
      <c r="P93" s="110"/>
      <c r="Q93" s="110"/>
      <c r="R93" s="111"/>
      <c r="S93" s="99"/>
      <c r="T93" s="21"/>
      <c r="U93" s="17" t="s">
        <v>72</v>
      </c>
      <c r="V93" s="21"/>
      <c r="W93" s="97"/>
      <c r="X93" s="93"/>
      <c r="Y93" s="87"/>
      <c r="Z93" s="90"/>
      <c r="AA93" s="93"/>
      <c r="AB93" s="90"/>
      <c r="AD93" s="73"/>
      <c r="AE93" s="73">
        <f>IF(T93="","",IF(T93&gt;V93,1,0))</f>
      </c>
      <c r="AF93" s="73">
        <f>IF(T93="","",IF(T93&lt;V93,1,0))</f>
      </c>
      <c r="AG93" s="73"/>
      <c r="AH93" s="73"/>
      <c r="AI93" s="73"/>
      <c r="AJ93" s="69"/>
      <c r="AK93" s="69"/>
      <c r="AL93" s="69"/>
      <c r="AM93" s="69"/>
    </row>
    <row r="94" spans="2:39" s="13" customFormat="1" ht="15" customHeight="1">
      <c r="B94" s="100" t="s">
        <v>146</v>
      </c>
      <c r="C94" s="91" t="s">
        <v>175</v>
      </c>
      <c r="D94" s="23" t="str">
        <f>IF(D95="","",IF(D95&gt;H95,"○","×"))</f>
        <v>○</v>
      </c>
      <c r="E94" s="27">
        <f>IF(V85="","",V85)</f>
        <v>21</v>
      </c>
      <c r="F94" s="26" t="s">
        <v>105</v>
      </c>
      <c r="G94" s="24">
        <f>IF(T85="","",T85)</f>
        <v>11</v>
      </c>
      <c r="H94" s="20"/>
      <c r="I94" s="23" t="str">
        <f>IF(I95="","",IF(I95&gt;M95,"○","×"))</f>
        <v>○</v>
      </c>
      <c r="J94" s="16">
        <f>IF(V88="","",V88)</f>
        <v>21</v>
      </c>
      <c r="K94" s="26" t="s">
        <v>105</v>
      </c>
      <c r="L94" s="16">
        <f>IF(T88="","",T88)</f>
        <v>5</v>
      </c>
      <c r="M94" s="20"/>
      <c r="N94" s="23" t="str">
        <f>IF(N95="","",IF(N95&gt;R95,"○","×"))</f>
        <v>○</v>
      </c>
      <c r="O94" s="19">
        <f>IF(V91="","",V91)</f>
        <v>21</v>
      </c>
      <c r="P94" s="17" t="s">
        <v>77</v>
      </c>
      <c r="Q94" s="19">
        <f>IF(T91="","",T91)</f>
        <v>6</v>
      </c>
      <c r="R94" s="20"/>
      <c r="S94" s="103"/>
      <c r="T94" s="104"/>
      <c r="U94" s="104"/>
      <c r="V94" s="104"/>
      <c r="W94" s="105"/>
      <c r="X94" s="91">
        <f>IF(D94="","",COUNTIF(D94:R94,"○"))</f>
        <v>3</v>
      </c>
      <c r="Y94" s="85" t="s">
        <v>71</v>
      </c>
      <c r="Z94" s="88">
        <f>IF(D94="","",COUNTIF(D94:R94,"×"))</f>
        <v>0</v>
      </c>
      <c r="AA94" s="91">
        <f>IF(AD95="","",RANK(AD95,AD85:AD96))</f>
        <v>1</v>
      </c>
      <c r="AB94" s="88"/>
      <c r="AD94" s="73"/>
      <c r="AE94" s="73"/>
      <c r="AF94" s="73"/>
      <c r="AG94" s="73"/>
      <c r="AH94" s="73"/>
      <c r="AI94" s="73"/>
      <c r="AJ94" s="69"/>
      <c r="AK94" s="69"/>
      <c r="AL94" s="69"/>
      <c r="AM94" s="69"/>
    </row>
    <row r="95" spans="2:39" s="13" customFormat="1" ht="15" customHeight="1">
      <c r="B95" s="101"/>
      <c r="C95" s="92"/>
      <c r="D95" s="94">
        <f>IF(W86="","",W86)</f>
        <v>2</v>
      </c>
      <c r="E95" s="24">
        <f>IF(V86="","",V86)</f>
        <v>17</v>
      </c>
      <c r="F95" s="17" t="s">
        <v>77</v>
      </c>
      <c r="G95" s="24">
        <f>IF(T86="","",T86)</f>
        <v>21</v>
      </c>
      <c r="H95" s="96">
        <f>IF(S86="","",S86)</f>
        <v>1</v>
      </c>
      <c r="I95" s="98">
        <f>IF(W89="","",W89)</f>
        <v>2</v>
      </c>
      <c r="J95" s="19">
        <f>IF(V89="","",V89)</f>
        <v>21</v>
      </c>
      <c r="K95" s="17" t="s">
        <v>72</v>
      </c>
      <c r="L95" s="19">
        <f>IF(T89="","",T89)</f>
        <v>8</v>
      </c>
      <c r="M95" s="96">
        <f>IF(S89="","",S89)</f>
        <v>0</v>
      </c>
      <c r="N95" s="98">
        <f>IF(W92="","",W92)</f>
        <v>2</v>
      </c>
      <c r="O95" s="19">
        <f>IF(V92="","",V92)</f>
        <v>21</v>
      </c>
      <c r="P95" s="17" t="s">
        <v>72</v>
      </c>
      <c r="Q95" s="19">
        <f>IF(T92="","",T92)</f>
        <v>7</v>
      </c>
      <c r="R95" s="96">
        <f>IF(S92="","",S92)</f>
        <v>0</v>
      </c>
      <c r="S95" s="106"/>
      <c r="T95" s="107"/>
      <c r="U95" s="107"/>
      <c r="V95" s="107"/>
      <c r="W95" s="108"/>
      <c r="X95" s="92"/>
      <c r="Y95" s="86"/>
      <c r="Z95" s="89"/>
      <c r="AA95" s="92"/>
      <c r="AB95" s="89"/>
      <c r="AD95" s="74">
        <f>IF(X94="","",X94*1000+(D95+I95+N95)*100+((D95+I95+N95)-(H95+M95+R95))*10+((SUM(E94:E96)+SUM(J94:J96)+SUM(O94:O96))-(SUM(G94:G96)+SUM(L94:L96)+SUM(Q94:Q96))))</f>
        <v>3728</v>
      </c>
      <c r="AE95" s="73"/>
      <c r="AF95" s="73"/>
      <c r="AG95" s="73"/>
      <c r="AH95" s="73"/>
      <c r="AI95" s="73"/>
      <c r="AJ95" s="69"/>
      <c r="AK95" s="69"/>
      <c r="AL95" s="69"/>
      <c r="AM95" s="69"/>
    </row>
    <row r="96" spans="2:39" s="13" customFormat="1" ht="15" customHeight="1">
      <c r="B96" s="102"/>
      <c r="C96" s="93"/>
      <c r="D96" s="95"/>
      <c r="E96" s="28">
        <f>IF(V87="","",V87)</f>
        <v>21</v>
      </c>
      <c r="F96" s="22" t="s">
        <v>72</v>
      </c>
      <c r="G96" s="28">
        <f>IF(T87="","",T87)</f>
        <v>7</v>
      </c>
      <c r="H96" s="97"/>
      <c r="I96" s="99"/>
      <c r="J96" s="21">
        <f>IF(V90="","",V90)</f>
      </c>
      <c r="K96" s="22" t="s">
        <v>72</v>
      </c>
      <c r="L96" s="21">
        <f>IF(T90="","",T90)</f>
      </c>
      <c r="M96" s="97"/>
      <c r="N96" s="99"/>
      <c r="O96" s="21">
        <f>IF(V93="","",V93)</f>
      </c>
      <c r="P96" s="22" t="s">
        <v>72</v>
      </c>
      <c r="Q96" s="21">
        <f>IF(T93="","",T93)</f>
      </c>
      <c r="R96" s="97"/>
      <c r="S96" s="109"/>
      <c r="T96" s="110"/>
      <c r="U96" s="110"/>
      <c r="V96" s="110"/>
      <c r="W96" s="111"/>
      <c r="X96" s="93"/>
      <c r="Y96" s="87"/>
      <c r="Z96" s="90"/>
      <c r="AA96" s="93"/>
      <c r="AB96" s="90"/>
      <c r="AJ96" s="69"/>
      <c r="AK96" s="69"/>
      <c r="AL96" s="69"/>
      <c r="AM96" s="69"/>
    </row>
    <row r="97" ht="13.5"/>
    <row r="98" ht="13.5"/>
    <row r="99" ht="13.5"/>
    <row r="100" spans="2:12" ht="13.5">
      <c r="B100" t="s">
        <v>109</v>
      </c>
      <c r="L100" t="s">
        <v>110</v>
      </c>
    </row>
    <row r="101" spans="2:20" ht="14.25" thickBot="1">
      <c r="B101" s="78" t="str">
        <f>INDEX(B71:B82,MATCH(1,AA71:AA82,0),1)</f>
        <v>(神　郷)</v>
      </c>
      <c r="C101" s="77" t="str">
        <f>INDEX(C71:C82,MATCH(1,AA71:AA82,0),1)</f>
        <v>野村　向菜</v>
      </c>
      <c r="D101" s="63"/>
      <c r="E101" s="63"/>
      <c r="F101" s="63"/>
      <c r="G101" s="67"/>
      <c r="H101" s="45"/>
      <c r="I101" s="45"/>
      <c r="J101" s="45"/>
      <c r="K101" s="45"/>
      <c r="L101" s="79" t="str">
        <f>INDEX(C85:C96,MATCH(1,AA85:AA96,0),1)</f>
        <v>神野ひかり</v>
      </c>
      <c r="M101" s="79"/>
      <c r="N101" s="79"/>
      <c r="O101" s="79"/>
      <c r="P101" s="79"/>
      <c r="Q101" s="80" t="str">
        <f>INDEX(B85:B96,MATCH(1,AA85:AA96,0),1)</f>
        <v>(船　木)</v>
      </c>
      <c r="R101" s="80"/>
      <c r="S101" s="80"/>
      <c r="T101" s="80"/>
    </row>
    <row r="102" spans="2:20" ht="13.5">
      <c r="B102" s="78"/>
      <c r="C102" s="77"/>
      <c r="F102" s="81" t="s">
        <v>210</v>
      </c>
      <c r="G102" s="82"/>
      <c r="H102" s="83"/>
      <c r="I102" s="83"/>
      <c r="L102" s="79"/>
      <c r="M102" s="79"/>
      <c r="N102" s="79"/>
      <c r="O102" s="79"/>
      <c r="P102" s="79"/>
      <c r="Q102" s="80"/>
      <c r="R102" s="80"/>
      <c r="S102" s="80"/>
      <c r="T102" s="80"/>
    </row>
    <row r="103" spans="6:9" ht="13.5">
      <c r="F103" s="84"/>
      <c r="G103" s="84"/>
      <c r="H103" s="84"/>
      <c r="I103" s="84"/>
    </row>
    <row r="104" spans="6:9" ht="13.5">
      <c r="F104" s="84"/>
      <c r="G104" s="84"/>
      <c r="H104" s="84"/>
      <c r="I104" s="84"/>
    </row>
  </sheetData>
  <mergeCells count="327">
    <mergeCell ref="B2:Q2"/>
    <mergeCell ref="B4:C4"/>
    <mergeCell ref="D4:H4"/>
    <mergeCell ref="I4:M4"/>
    <mergeCell ref="N4:R4"/>
    <mergeCell ref="S4:W4"/>
    <mergeCell ref="X4:AB4"/>
    <mergeCell ref="AC4:AE4"/>
    <mergeCell ref="AF4:AG4"/>
    <mergeCell ref="B5:B7"/>
    <mergeCell ref="C5:C7"/>
    <mergeCell ref="D5:H7"/>
    <mergeCell ref="AC5:AC7"/>
    <mergeCell ref="AB6:AB7"/>
    <mergeCell ref="AD5:AD7"/>
    <mergeCell ref="AE5:AE7"/>
    <mergeCell ref="AF5:AG7"/>
    <mergeCell ref="I6:I7"/>
    <mergeCell ref="M6:M7"/>
    <mergeCell ref="N6:N7"/>
    <mergeCell ref="R6:R7"/>
    <mergeCell ref="S6:S7"/>
    <mergeCell ref="W6:W7"/>
    <mergeCell ref="X6:X7"/>
    <mergeCell ref="B8:B10"/>
    <mergeCell ref="C8:C10"/>
    <mergeCell ref="I8:M10"/>
    <mergeCell ref="AC8:AC10"/>
    <mergeCell ref="AB9:AB10"/>
    <mergeCell ref="AD8:AD10"/>
    <mergeCell ref="AE8:AE10"/>
    <mergeCell ref="AF8:AG10"/>
    <mergeCell ref="D9:D10"/>
    <mergeCell ref="H9:H10"/>
    <mergeCell ref="N9:N10"/>
    <mergeCell ref="R9:R10"/>
    <mergeCell ref="S9:S10"/>
    <mergeCell ref="W9:W10"/>
    <mergeCell ref="X9:X10"/>
    <mergeCell ref="B11:B13"/>
    <mergeCell ref="C11:C13"/>
    <mergeCell ref="N11:R13"/>
    <mergeCell ref="AC11:AC13"/>
    <mergeCell ref="AB12:AB13"/>
    <mergeCell ref="AD11:AD13"/>
    <mergeCell ref="AE11:AE13"/>
    <mergeCell ref="AF11:AG13"/>
    <mergeCell ref="D12:D13"/>
    <mergeCell ref="H12:H13"/>
    <mergeCell ref="I12:I13"/>
    <mergeCell ref="M12:M13"/>
    <mergeCell ref="S12:S13"/>
    <mergeCell ref="W12:W13"/>
    <mergeCell ref="X12:X13"/>
    <mergeCell ref="B14:B16"/>
    <mergeCell ref="C14:C16"/>
    <mergeCell ref="S14:W16"/>
    <mergeCell ref="AC14:AC16"/>
    <mergeCell ref="AB15:AB16"/>
    <mergeCell ref="AD14:AD16"/>
    <mergeCell ref="AE14:AE16"/>
    <mergeCell ref="AF14:AG16"/>
    <mergeCell ref="D15:D16"/>
    <mergeCell ref="H15:H16"/>
    <mergeCell ref="I15:I16"/>
    <mergeCell ref="M15:M16"/>
    <mergeCell ref="N15:N16"/>
    <mergeCell ref="R15:R16"/>
    <mergeCell ref="X15:X16"/>
    <mergeCell ref="B17:B19"/>
    <mergeCell ref="C17:C19"/>
    <mergeCell ref="X17:AB19"/>
    <mergeCell ref="AC17:AC19"/>
    <mergeCell ref="W18:W19"/>
    <mergeCell ref="G18:G19"/>
    <mergeCell ref="AD17:AD19"/>
    <mergeCell ref="AE17:AE19"/>
    <mergeCell ref="AF17:AG19"/>
    <mergeCell ref="D18:D19"/>
    <mergeCell ref="H18:H19"/>
    <mergeCell ref="I18:I19"/>
    <mergeCell ref="M18:M19"/>
    <mergeCell ref="N18:N19"/>
    <mergeCell ref="R18:R19"/>
    <mergeCell ref="S18:S19"/>
    <mergeCell ref="B23:Q23"/>
    <mergeCell ref="D25:H25"/>
    <mergeCell ref="I25:M25"/>
    <mergeCell ref="N25:R25"/>
    <mergeCell ref="V25:W25"/>
    <mergeCell ref="B26:B28"/>
    <mergeCell ref="C26:C28"/>
    <mergeCell ref="D26:H28"/>
    <mergeCell ref="S26:S28"/>
    <mergeCell ref="T26:T28"/>
    <mergeCell ref="U26:U28"/>
    <mergeCell ref="V26:W28"/>
    <mergeCell ref="I27:I28"/>
    <mergeCell ref="M27:M28"/>
    <mergeCell ref="N27:N28"/>
    <mergeCell ref="R27:R28"/>
    <mergeCell ref="B29:B31"/>
    <mergeCell ref="C29:C31"/>
    <mergeCell ref="I29:M31"/>
    <mergeCell ref="D30:D31"/>
    <mergeCell ref="H30:H31"/>
    <mergeCell ref="N30:N31"/>
    <mergeCell ref="R30:R31"/>
    <mergeCell ref="S29:S31"/>
    <mergeCell ref="T29:T31"/>
    <mergeCell ref="U29:U31"/>
    <mergeCell ref="V29:W31"/>
    <mergeCell ref="B32:B34"/>
    <mergeCell ref="C32:C34"/>
    <mergeCell ref="N32:R34"/>
    <mergeCell ref="S32:S34"/>
    <mergeCell ref="T32:T34"/>
    <mergeCell ref="U32:U34"/>
    <mergeCell ref="V32:W34"/>
    <mergeCell ref="D33:D34"/>
    <mergeCell ref="H33:H34"/>
    <mergeCell ref="I33:I34"/>
    <mergeCell ref="M33:M34"/>
    <mergeCell ref="D36:H36"/>
    <mergeCell ref="I36:M36"/>
    <mergeCell ref="N36:R36"/>
    <mergeCell ref="V36:W36"/>
    <mergeCell ref="B37:B39"/>
    <mergeCell ref="C37:C39"/>
    <mergeCell ref="D37:H39"/>
    <mergeCell ref="S37:S39"/>
    <mergeCell ref="T37:T39"/>
    <mergeCell ref="U37:U39"/>
    <mergeCell ref="V37:W39"/>
    <mergeCell ref="I38:I39"/>
    <mergeCell ref="M38:M39"/>
    <mergeCell ref="N38:N39"/>
    <mergeCell ref="R38:R39"/>
    <mergeCell ref="B40:B42"/>
    <mergeCell ref="C40:C42"/>
    <mergeCell ref="I40:M42"/>
    <mergeCell ref="S40:S42"/>
    <mergeCell ref="T40:T42"/>
    <mergeCell ref="U40:U42"/>
    <mergeCell ref="V40:W42"/>
    <mergeCell ref="D41:D42"/>
    <mergeCell ref="H41:H42"/>
    <mergeCell ref="N41:N42"/>
    <mergeCell ref="R41:R42"/>
    <mergeCell ref="B43:B45"/>
    <mergeCell ref="C43:C45"/>
    <mergeCell ref="N43:R45"/>
    <mergeCell ref="S43:S45"/>
    <mergeCell ref="T43:T45"/>
    <mergeCell ref="U43:U45"/>
    <mergeCell ref="V43:W45"/>
    <mergeCell ref="D44:D45"/>
    <mergeCell ref="H44:H45"/>
    <mergeCell ref="I44:I45"/>
    <mergeCell ref="M44:M45"/>
    <mergeCell ref="D47:H47"/>
    <mergeCell ref="I47:M47"/>
    <mergeCell ref="N47:R47"/>
    <mergeCell ref="V47:W47"/>
    <mergeCell ref="B48:B50"/>
    <mergeCell ref="C48:C50"/>
    <mergeCell ref="D48:H50"/>
    <mergeCell ref="S48:S50"/>
    <mergeCell ref="T48:T50"/>
    <mergeCell ref="U48:U50"/>
    <mergeCell ref="V48:W50"/>
    <mergeCell ref="I49:I50"/>
    <mergeCell ref="M49:M50"/>
    <mergeCell ref="N49:N50"/>
    <mergeCell ref="R49:R50"/>
    <mergeCell ref="B51:B53"/>
    <mergeCell ref="C51:C53"/>
    <mergeCell ref="I51:M53"/>
    <mergeCell ref="S51:S53"/>
    <mergeCell ref="D52:D53"/>
    <mergeCell ref="H52:H53"/>
    <mergeCell ref="N52:N53"/>
    <mergeCell ref="R52:R53"/>
    <mergeCell ref="T51:T53"/>
    <mergeCell ref="U51:U53"/>
    <mergeCell ref="V51:W53"/>
    <mergeCell ref="T54:T56"/>
    <mergeCell ref="U54:U56"/>
    <mergeCell ref="V54:W56"/>
    <mergeCell ref="B54:B56"/>
    <mergeCell ref="C54:C56"/>
    <mergeCell ref="N54:R56"/>
    <mergeCell ref="S54:S56"/>
    <mergeCell ref="D55:D56"/>
    <mergeCell ref="H55:H56"/>
    <mergeCell ref="I55:I56"/>
    <mergeCell ref="M55:M56"/>
    <mergeCell ref="C62:C63"/>
    <mergeCell ref="B62:B63"/>
    <mergeCell ref="P60:T61"/>
    <mergeCell ref="U60:X61"/>
    <mergeCell ref="F63:I65"/>
    <mergeCell ref="U64:X65"/>
    <mergeCell ref="P64:T65"/>
    <mergeCell ref="L61:N64"/>
    <mergeCell ref="B68:Q68"/>
    <mergeCell ref="D70:H70"/>
    <mergeCell ref="I70:M70"/>
    <mergeCell ref="N70:R70"/>
    <mergeCell ref="S70:W70"/>
    <mergeCell ref="X70:Z70"/>
    <mergeCell ref="AA70:AB70"/>
    <mergeCell ref="B71:B73"/>
    <mergeCell ref="C71:C73"/>
    <mergeCell ref="D71:H73"/>
    <mergeCell ref="X71:X73"/>
    <mergeCell ref="Y71:Y73"/>
    <mergeCell ref="Z71:Z73"/>
    <mergeCell ref="AA71:AB73"/>
    <mergeCell ref="I72:I73"/>
    <mergeCell ref="M72:M73"/>
    <mergeCell ref="N72:N73"/>
    <mergeCell ref="R72:R73"/>
    <mergeCell ref="S72:S73"/>
    <mergeCell ref="W72:W73"/>
    <mergeCell ref="B74:B76"/>
    <mergeCell ref="C74:C76"/>
    <mergeCell ref="I74:M76"/>
    <mergeCell ref="D75:D76"/>
    <mergeCell ref="H75:H76"/>
    <mergeCell ref="N75:N76"/>
    <mergeCell ref="R75:R76"/>
    <mergeCell ref="S75:S76"/>
    <mergeCell ref="X74:X76"/>
    <mergeCell ref="Y74:Y76"/>
    <mergeCell ref="Z74:Z76"/>
    <mergeCell ref="AA74:AB76"/>
    <mergeCell ref="W75:W76"/>
    <mergeCell ref="B77:B79"/>
    <mergeCell ref="C77:C79"/>
    <mergeCell ref="N77:R79"/>
    <mergeCell ref="D78:D79"/>
    <mergeCell ref="H78:H79"/>
    <mergeCell ref="I78:I79"/>
    <mergeCell ref="M78:M79"/>
    <mergeCell ref="S78:S79"/>
    <mergeCell ref="W78:W79"/>
    <mergeCell ref="X77:X79"/>
    <mergeCell ref="Y77:Y79"/>
    <mergeCell ref="Z77:Z79"/>
    <mergeCell ref="AA77:AB79"/>
    <mergeCell ref="B80:B82"/>
    <mergeCell ref="C80:C82"/>
    <mergeCell ref="S80:W82"/>
    <mergeCell ref="X80:X82"/>
    <mergeCell ref="Y80:Y82"/>
    <mergeCell ref="Z80:Z82"/>
    <mergeCell ref="AA80:AB82"/>
    <mergeCell ref="D81:D82"/>
    <mergeCell ref="H81:H82"/>
    <mergeCell ref="I81:I82"/>
    <mergeCell ref="M81:M82"/>
    <mergeCell ref="N81:N82"/>
    <mergeCell ref="R81:R82"/>
    <mergeCell ref="D84:H84"/>
    <mergeCell ref="I84:M84"/>
    <mergeCell ref="N84:R84"/>
    <mergeCell ref="S84:W84"/>
    <mergeCell ref="X84:Z84"/>
    <mergeCell ref="AA84:AB84"/>
    <mergeCell ref="B85:B87"/>
    <mergeCell ref="C85:C87"/>
    <mergeCell ref="D85:H87"/>
    <mergeCell ref="X85:X87"/>
    <mergeCell ref="Y85:Y87"/>
    <mergeCell ref="Z85:Z87"/>
    <mergeCell ref="AA85:AB87"/>
    <mergeCell ref="I86:I87"/>
    <mergeCell ref="M86:M87"/>
    <mergeCell ref="N86:N87"/>
    <mergeCell ref="R86:R87"/>
    <mergeCell ref="S86:S87"/>
    <mergeCell ref="W86:W87"/>
    <mergeCell ref="B88:B90"/>
    <mergeCell ref="C88:C90"/>
    <mergeCell ref="I88:M90"/>
    <mergeCell ref="D89:D90"/>
    <mergeCell ref="H89:H90"/>
    <mergeCell ref="N89:N90"/>
    <mergeCell ref="R89:R90"/>
    <mergeCell ref="S89:S90"/>
    <mergeCell ref="W89:W90"/>
    <mergeCell ref="X88:X90"/>
    <mergeCell ref="Y88:Y90"/>
    <mergeCell ref="Z88:Z90"/>
    <mergeCell ref="AA88:AB90"/>
    <mergeCell ref="B91:B93"/>
    <mergeCell ref="C91:C93"/>
    <mergeCell ref="N91:R93"/>
    <mergeCell ref="X91:X93"/>
    <mergeCell ref="Y91:Y93"/>
    <mergeCell ref="Z91:Z93"/>
    <mergeCell ref="AA91:AB93"/>
    <mergeCell ref="D92:D93"/>
    <mergeCell ref="H92:H93"/>
    <mergeCell ref="I92:I93"/>
    <mergeCell ref="M92:M93"/>
    <mergeCell ref="S92:S93"/>
    <mergeCell ref="W92:W93"/>
    <mergeCell ref="B94:B96"/>
    <mergeCell ref="C94:C96"/>
    <mergeCell ref="S94:W96"/>
    <mergeCell ref="X94:X96"/>
    <mergeCell ref="Y94:Y96"/>
    <mergeCell ref="Z94:Z96"/>
    <mergeCell ref="AA94:AB96"/>
    <mergeCell ref="D95:D96"/>
    <mergeCell ref="H95:H96"/>
    <mergeCell ref="I95:I96"/>
    <mergeCell ref="M95:M96"/>
    <mergeCell ref="N95:N96"/>
    <mergeCell ref="R95:R96"/>
    <mergeCell ref="C101:C102"/>
    <mergeCell ref="B101:B102"/>
    <mergeCell ref="L101:P102"/>
    <mergeCell ref="Q101:T102"/>
    <mergeCell ref="F102:I104"/>
  </mergeCells>
  <conditionalFormatting sqref="AF5:AG19 V26:W34 V37:W45 V48:W56 AA71:AB82 AA85:AB9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conditionalFormatting sqref="B37:B45 B26:B34 B48:B56">
    <cfRule type="expression" priority="3" dxfId="2" stopIfTrue="1">
      <formula>V26=1</formula>
    </cfRule>
    <cfRule type="expression" priority="4" dxfId="3" stopIfTrue="1">
      <formula>V26=2</formula>
    </cfRule>
  </conditionalFormatting>
  <conditionalFormatting sqref="B85:B96 B71:B82">
    <cfRule type="expression" priority="5" dxfId="2" stopIfTrue="1">
      <formula>AA71=1</formula>
    </cfRule>
    <cfRule type="expression" priority="6" dxfId="3" stopIfTrue="1">
      <formula>AA71=2</formula>
    </cfRule>
  </conditionalFormatting>
  <conditionalFormatting sqref="B5:B19">
    <cfRule type="expression" priority="7" dxfId="2" stopIfTrue="1">
      <formula>AF5=1</formula>
    </cfRule>
    <cfRule type="expression" priority="8" dxfId="3" stopIfTrue="1">
      <formula>AF5=2</formula>
    </cfRule>
  </conditionalFormatting>
  <conditionalFormatting sqref="C5:C19">
    <cfRule type="expression" priority="9" dxfId="2" stopIfTrue="1">
      <formula>AF5=1</formula>
    </cfRule>
    <cfRule type="expression" priority="10" dxfId="3" stopIfTrue="1">
      <formula>AF5=2</formula>
    </cfRule>
  </conditionalFormatting>
  <conditionalFormatting sqref="C26:C34 C37:C45 C48:C56">
    <cfRule type="expression" priority="11" dxfId="2" stopIfTrue="1">
      <formula>V26=1</formula>
    </cfRule>
    <cfRule type="expression" priority="12" dxfId="3" stopIfTrue="1">
      <formula>V26=2</formula>
    </cfRule>
  </conditionalFormatting>
  <conditionalFormatting sqref="C71:C82 C85:C96">
    <cfRule type="expression" priority="13" dxfId="2" stopIfTrue="1">
      <formula>AA71=1</formula>
    </cfRule>
    <cfRule type="expression" priority="14" dxfId="3" stopIfTrue="1">
      <formula>AA71=2</formula>
    </cfRule>
  </conditionalFormatting>
  <printOptions/>
  <pageMargins left="0.75" right="0.75" top="1" bottom="1" header="0.512" footer="0.512"/>
  <pageSetup orientation="portrait" paperSize="9" scale="77" r:id="rId2"/>
  <rowBreaks count="1" manualBreakCount="1">
    <brk id="66" max="3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AQ70"/>
  <sheetViews>
    <sheetView showGridLines="0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7.625" style="0" customWidth="1"/>
    <col min="3" max="3" width="10.625" style="0" customWidth="1"/>
    <col min="4" max="33" width="2.625" style="0" customWidth="1"/>
    <col min="34" max="36" width="3.625" style="0" customWidth="1"/>
  </cols>
  <sheetData>
    <row r="2" spans="3:25" s="3" customFormat="1" ht="21">
      <c r="C2" s="170" t="s">
        <v>29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4"/>
      <c r="U2" s="4"/>
      <c r="V2" s="4"/>
      <c r="W2" s="4"/>
      <c r="X2" s="4"/>
      <c r="Y2" s="4"/>
    </row>
    <row r="4" spans="2:27" s="13" customFormat="1" ht="15" customHeight="1">
      <c r="B4" s="49"/>
      <c r="C4" s="33"/>
      <c r="D4" s="112" t="s">
        <v>183</v>
      </c>
      <c r="E4" s="113"/>
      <c r="F4" s="113"/>
      <c r="G4" s="113"/>
      <c r="H4" s="114"/>
      <c r="I4" s="112" t="s">
        <v>184</v>
      </c>
      <c r="J4" s="113"/>
      <c r="K4" s="113"/>
      <c r="L4" s="113"/>
      <c r="M4" s="114"/>
      <c r="N4" s="112" t="s">
        <v>185</v>
      </c>
      <c r="O4" s="113"/>
      <c r="P4" s="113"/>
      <c r="Q4" s="113"/>
      <c r="R4" s="114"/>
      <c r="S4" s="14"/>
      <c r="T4" s="34" t="s">
        <v>68</v>
      </c>
      <c r="U4" s="34"/>
      <c r="V4" s="112" t="s">
        <v>69</v>
      </c>
      <c r="W4" s="114"/>
      <c r="AA4" s="19"/>
    </row>
    <row r="5" spans="2:34" s="13" customFormat="1" ht="15" customHeight="1">
      <c r="B5" s="100" t="s">
        <v>164</v>
      </c>
      <c r="C5" s="174" t="s">
        <v>180</v>
      </c>
      <c r="D5" s="121"/>
      <c r="E5" s="122"/>
      <c r="F5" s="122"/>
      <c r="G5" s="122"/>
      <c r="H5" s="123"/>
      <c r="I5" s="35" t="str">
        <f>IF(I6="","",IF(I6&gt;M6,"○","×"))</f>
        <v>×</v>
      </c>
      <c r="J5" s="27">
        <v>16</v>
      </c>
      <c r="K5" s="17" t="s">
        <v>72</v>
      </c>
      <c r="L5" s="27">
        <v>21</v>
      </c>
      <c r="M5" s="36"/>
      <c r="N5" s="15" t="str">
        <f>IF(N6="","",IF(N6&gt;R6,"○","×"))</f>
        <v>○</v>
      </c>
      <c r="O5" s="27">
        <v>21</v>
      </c>
      <c r="P5" s="17" t="s">
        <v>72</v>
      </c>
      <c r="Q5" s="27">
        <v>17</v>
      </c>
      <c r="R5" s="36"/>
      <c r="S5" s="130">
        <f>IF(I5="","",COUNTIF(I5:R5,"○"))</f>
        <v>1</v>
      </c>
      <c r="T5" s="135" t="s">
        <v>71</v>
      </c>
      <c r="U5" s="138">
        <f>IF(I5="","",COUNTIF(I5:R5,"×"))</f>
        <v>1</v>
      </c>
      <c r="V5" s="130">
        <f>IF(AD6="","",RANK(AD6,AD5:AD13))</f>
        <v>2</v>
      </c>
      <c r="W5" s="138"/>
      <c r="X5" s="24"/>
      <c r="Y5" s="24"/>
      <c r="Z5" s="19"/>
      <c r="AA5" s="19"/>
      <c r="AD5" s="73"/>
      <c r="AE5" s="73">
        <f>IF(J5="","",IF(J5&gt;L5,1,0))</f>
        <v>0</v>
      </c>
      <c r="AF5" s="73">
        <f>IF(L5="","",IF(J5&lt;L5,1,0))</f>
        <v>1</v>
      </c>
      <c r="AG5" s="73">
        <f>IF(O5="","",IF(O5&gt;Q5,1,0))</f>
        <v>1</v>
      </c>
      <c r="AH5" s="73">
        <f>IF(Q5="","",IF(O5&lt;Q5,1,0))</f>
        <v>0</v>
      </c>
    </row>
    <row r="6" spans="2:34" s="13" customFormat="1" ht="15" customHeight="1">
      <c r="B6" s="101"/>
      <c r="C6" s="92"/>
      <c r="D6" s="124"/>
      <c r="E6" s="125"/>
      <c r="F6" s="125"/>
      <c r="G6" s="125"/>
      <c r="H6" s="126"/>
      <c r="I6" s="94">
        <f>IF(J5="","",SUM(AE5:AE7))</f>
        <v>0</v>
      </c>
      <c r="J6" s="24">
        <v>15</v>
      </c>
      <c r="K6" s="17" t="s">
        <v>76</v>
      </c>
      <c r="L6" s="24">
        <v>21</v>
      </c>
      <c r="M6" s="133">
        <f>IF(L5="","",SUM(AF5:AF7))</f>
        <v>2</v>
      </c>
      <c r="N6" s="94">
        <f>IF(O5="","",SUM(AG5:AG7))</f>
        <v>2</v>
      </c>
      <c r="O6" s="37">
        <v>21</v>
      </c>
      <c r="P6" s="17" t="s">
        <v>85</v>
      </c>
      <c r="Q6" s="37">
        <v>14</v>
      </c>
      <c r="R6" s="133">
        <f>IF(Q5="","",SUM(AH5:AH7))</f>
        <v>0</v>
      </c>
      <c r="S6" s="131"/>
      <c r="T6" s="136"/>
      <c r="U6" s="139"/>
      <c r="V6" s="131"/>
      <c r="W6" s="139"/>
      <c r="X6" s="24"/>
      <c r="Y6" s="24"/>
      <c r="Z6" s="19"/>
      <c r="AA6" s="19"/>
      <c r="AD6" s="74">
        <f>IF(S5="","",S5*1000+(I6+N6)*100+((I6+N6)-(M6+R6))*10+((SUM(J5:J7)+SUM(O5:O7))-(SUM(L5:L7)+SUM(Q5:Q7))))</f>
        <v>1200</v>
      </c>
      <c r="AE6" s="73">
        <f>IF(J6="","",IF(J6&gt;L6,1,0))</f>
        <v>0</v>
      </c>
      <c r="AF6" s="73">
        <f>IF(L6="","",IF(J6&lt;L6,1,0))</f>
        <v>1</v>
      </c>
      <c r="AG6" s="73">
        <f>IF(O6="","",IF(O6&gt;Q6,1,0))</f>
        <v>1</v>
      </c>
      <c r="AH6" s="73">
        <f>IF(Q6="","",IF(O6&lt;Q6,1,0))</f>
        <v>0</v>
      </c>
    </row>
    <row r="7" spans="2:34" s="13" customFormat="1" ht="15" customHeight="1">
      <c r="B7" s="102"/>
      <c r="C7" s="93"/>
      <c r="D7" s="127"/>
      <c r="E7" s="128"/>
      <c r="F7" s="128"/>
      <c r="G7" s="128"/>
      <c r="H7" s="129"/>
      <c r="I7" s="95"/>
      <c r="J7" s="28"/>
      <c r="K7" s="17" t="s">
        <v>72</v>
      </c>
      <c r="L7" s="28"/>
      <c r="M7" s="134"/>
      <c r="N7" s="95"/>
      <c r="O7" s="38"/>
      <c r="P7" s="17" t="s">
        <v>72</v>
      </c>
      <c r="Q7" s="38"/>
      <c r="R7" s="134"/>
      <c r="S7" s="132"/>
      <c r="T7" s="137"/>
      <c r="U7" s="140"/>
      <c r="V7" s="132"/>
      <c r="W7" s="140"/>
      <c r="X7" s="24"/>
      <c r="Y7" s="24"/>
      <c r="Z7" s="39"/>
      <c r="AA7" s="39"/>
      <c r="AD7" s="73"/>
      <c r="AE7" s="73">
        <f>IF(J7="","",IF(J7&gt;L7,1,0))</f>
      </c>
      <c r="AF7" s="73">
        <f>IF(L7="","",IF(J7&lt;L7,1,0))</f>
      </c>
      <c r="AG7" s="73">
        <f>IF(O7="","",IF(O7&gt;Q7,1,0))</f>
      </c>
      <c r="AH7" s="73">
        <f>IF(Q7="","",IF(O7&lt;Q7,1,0))</f>
      </c>
    </row>
    <row r="8" spans="2:34" s="13" customFormat="1" ht="15" customHeight="1">
      <c r="B8" s="100" t="s">
        <v>132</v>
      </c>
      <c r="C8" s="174" t="s">
        <v>181</v>
      </c>
      <c r="D8" s="35" t="str">
        <f>IF(E8="","",IF(D9&gt;H9,"○","×"))</f>
        <v>○</v>
      </c>
      <c r="E8" s="27">
        <f>IF(L5="","",L5)</f>
        <v>21</v>
      </c>
      <c r="F8" s="26" t="s">
        <v>112</v>
      </c>
      <c r="G8" s="27">
        <f>IF(J5="","",J5)</f>
        <v>16</v>
      </c>
      <c r="H8" s="40"/>
      <c r="I8" s="121"/>
      <c r="J8" s="122"/>
      <c r="K8" s="122"/>
      <c r="L8" s="122"/>
      <c r="M8" s="123"/>
      <c r="N8" s="35" t="str">
        <f>IF(O8="","",IF(N9&gt;R9,"○","×"))</f>
        <v>○</v>
      </c>
      <c r="O8" s="27">
        <v>21</v>
      </c>
      <c r="P8" s="26" t="s">
        <v>112</v>
      </c>
      <c r="Q8" s="27">
        <v>16</v>
      </c>
      <c r="R8" s="41"/>
      <c r="S8" s="130">
        <f>IF(D8="","",COUNTIF(D8:R10,"○"))</f>
        <v>2</v>
      </c>
      <c r="T8" s="135" t="s">
        <v>71</v>
      </c>
      <c r="U8" s="138">
        <f>IF(D8="","",COUNTIF(D8:R10,"×"))</f>
        <v>0</v>
      </c>
      <c r="V8" s="130">
        <f>IF(AD9="","",RANK(AD9,AD5:AD13))</f>
        <v>1</v>
      </c>
      <c r="W8" s="138"/>
      <c r="X8" s="24"/>
      <c r="Y8" s="24"/>
      <c r="Z8" s="39"/>
      <c r="AA8" s="39"/>
      <c r="AD8" s="73"/>
      <c r="AE8" s="73">
        <f>IF(O8="","",IF(O8&gt;Q8,1,0))</f>
        <v>1</v>
      </c>
      <c r="AF8" s="73">
        <f>IF(Q8="","",IF(O8&lt;Q8,1,0))</f>
        <v>0</v>
      </c>
      <c r="AG8" s="73"/>
      <c r="AH8" s="73"/>
    </row>
    <row r="9" spans="2:34" s="13" customFormat="1" ht="15" customHeight="1">
      <c r="B9" s="101"/>
      <c r="C9" s="92"/>
      <c r="D9" s="94">
        <f>M6</f>
        <v>2</v>
      </c>
      <c r="E9" s="24">
        <f>IF(L6="","",L6)</f>
        <v>21</v>
      </c>
      <c r="F9" s="17" t="s">
        <v>113</v>
      </c>
      <c r="G9" s="24">
        <f>IF(J6="","",J6)</f>
        <v>15</v>
      </c>
      <c r="H9" s="133">
        <f>I6</f>
        <v>0</v>
      </c>
      <c r="I9" s="124"/>
      <c r="J9" s="125"/>
      <c r="K9" s="125"/>
      <c r="L9" s="125"/>
      <c r="M9" s="126"/>
      <c r="N9" s="94">
        <f>IF(O8="","",SUM(AE8:AE10))</f>
        <v>2</v>
      </c>
      <c r="O9" s="24">
        <v>21</v>
      </c>
      <c r="P9" s="17" t="s">
        <v>72</v>
      </c>
      <c r="Q9" s="24">
        <v>18</v>
      </c>
      <c r="R9" s="133">
        <f>IF(Q8="","",SUM(AF8:AF10))</f>
        <v>0</v>
      </c>
      <c r="S9" s="131"/>
      <c r="T9" s="136"/>
      <c r="U9" s="139"/>
      <c r="V9" s="131"/>
      <c r="W9" s="139"/>
      <c r="X9" s="24"/>
      <c r="Y9" s="24"/>
      <c r="Z9" s="39"/>
      <c r="AA9" s="39"/>
      <c r="AD9" s="74">
        <f>IF(S8="","",S8*1000+(D9+N9)*100+((D9+N9)-(H9+R9))*10+((SUM(E8:E10)+SUM(O8:O10))-(SUM(G8:G10)+SUM(Q8:Q10))))</f>
        <v>2459</v>
      </c>
      <c r="AE9" s="73">
        <f>IF(O9="","",IF(O9&gt;Q9,1,0))</f>
        <v>1</v>
      </c>
      <c r="AF9" s="73">
        <f>IF(Q9="","",IF(O9&lt;Q9,1,0))</f>
        <v>0</v>
      </c>
      <c r="AG9" s="73"/>
      <c r="AH9" s="73"/>
    </row>
    <row r="10" spans="2:34" s="13" customFormat="1" ht="15" customHeight="1">
      <c r="B10" s="102"/>
      <c r="C10" s="93"/>
      <c r="D10" s="95"/>
      <c r="E10" s="28">
        <f>IF(L7="","",L7)</f>
      </c>
      <c r="F10" s="22" t="s">
        <v>114</v>
      </c>
      <c r="G10" s="28">
        <f>IF(J7="","",J7)</f>
      </c>
      <c r="H10" s="134"/>
      <c r="I10" s="127"/>
      <c r="J10" s="128"/>
      <c r="K10" s="128"/>
      <c r="L10" s="128"/>
      <c r="M10" s="129"/>
      <c r="N10" s="95"/>
      <c r="O10" s="28"/>
      <c r="P10" s="17" t="s">
        <v>114</v>
      </c>
      <c r="Q10" s="28"/>
      <c r="R10" s="134"/>
      <c r="S10" s="132"/>
      <c r="T10" s="137"/>
      <c r="U10" s="140"/>
      <c r="V10" s="132"/>
      <c r="W10" s="140"/>
      <c r="X10" s="24"/>
      <c r="Y10" s="24"/>
      <c r="Z10" s="39"/>
      <c r="AA10" s="39"/>
      <c r="AD10" s="73"/>
      <c r="AE10" s="73">
        <f>IF(O10="","",IF(O10&gt;Q10,1,0))</f>
      </c>
      <c r="AF10" s="73">
        <f>IF(Q10="","",IF(O10&lt;Q10,1,0))</f>
      </c>
      <c r="AG10" s="73"/>
      <c r="AH10" s="73"/>
    </row>
    <row r="11" spans="2:34" s="13" customFormat="1" ht="15" customHeight="1">
      <c r="B11" s="101" t="s">
        <v>24</v>
      </c>
      <c r="C11" s="174" t="s">
        <v>182</v>
      </c>
      <c r="D11" s="35" t="str">
        <f>IF(E11="","",IF(D12&gt;H12,"○","×"))</f>
        <v>×</v>
      </c>
      <c r="E11" s="27">
        <f>IF(Q5="","",Q5)</f>
        <v>17</v>
      </c>
      <c r="F11" s="26" t="s">
        <v>114</v>
      </c>
      <c r="G11" s="27">
        <f>IF(O5="","",O5)</f>
        <v>21</v>
      </c>
      <c r="H11" s="41"/>
      <c r="I11" s="35" t="str">
        <f>IF(J11="","",IF(I12&gt;M12,"○","×"))</f>
        <v>×</v>
      </c>
      <c r="J11" s="27">
        <f>IF(Q8="","",Q8)</f>
        <v>16</v>
      </c>
      <c r="K11" s="17" t="s">
        <v>114</v>
      </c>
      <c r="L11" s="27">
        <f>IF(O8="","",O8)</f>
        <v>21</v>
      </c>
      <c r="M11" s="41"/>
      <c r="N11" s="121"/>
      <c r="O11" s="122"/>
      <c r="P11" s="122"/>
      <c r="Q11" s="122"/>
      <c r="R11" s="123"/>
      <c r="S11" s="130">
        <f>IF(D11="","",COUNTIF(D11:M11,"○"))</f>
        <v>0</v>
      </c>
      <c r="T11" s="135" t="s">
        <v>71</v>
      </c>
      <c r="U11" s="138">
        <f>IF(D11="","",COUNTIF(D11:M11,"×"))</f>
        <v>2</v>
      </c>
      <c r="V11" s="130">
        <f>IF(AD12="","",RANK(AD12,AD5:AD13))</f>
        <v>3</v>
      </c>
      <c r="W11" s="138"/>
      <c r="X11" s="24"/>
      <c r="Y11" s="24"/>
      <c r="Z11" s="39"/>
      <c r="AA11" s="39"/>
      <c r="AD11" s="73"/>
      <c r="AE11" s="73"/>
      <c r="AF11" s="73"/>
      <c r="AG11" s="73"/>
      <c r="AH11" s="73"/>
    </row>
    <row r="12" spans="2:34" s="13" customFormat="1" ht="15" customHeight="1">
      <c r="B12" s="101"/>
      <c r="C12" s="92"/>
      <c r="D12" s="94">
        <f>R6</f>
        <v>0</v>
      </c>
      <c r="E12" s="24">
        <f>IF(Q6="","",Q6)</f>
        <v>14</v>
      </c>
      <c r="F12" s="17" t="s">
        <v>114</v>
      </c>
      <c r="G12" s="24">
        <f>IF(O6="","",O6)</f>
        <v>21</v>
      </c>
      <c r="H12" s="133">
        <f>N6</f>
        <v>2</v>
      </c>
      <c r="I12" s="94">
        <f>R9</f>
        <v>0</v>
      </c>
      <c r="J12" s="24">
        <f>IF(Q9="","",Q9)</f>
        <v>18</v>
      </c>
      <c r="K12" s="17" t="s">
        <v>114</v>
      </c>
      <c r="L12" s="37">
        <f>IF(O9="","",O9)</f>
        <v>21</v>
      </c>
      <c r="M12" s="133">
        <f>N9</f>
        <v>2</v>
      </c>
      <c r="N12" s="124"/>
      <c r="O12" s="125"/>
      <c r="P12" s="125"/>
      <c r="Q12" s="125"/>
      <c r="R12" s="126"/>
      <c r="S12" s="131"/>
      <c r="T12" s="136"/>
      <c r="U12" s="139"/>
      <c r="V12" s="131"/>
      <c r="W12" s="139"/>
      <c r="X12" s="24"/>
      <c r="Y12" s="24"/>
      <c r="Z12" s="39"/>
      <c r="AA12" s="39"/>
      <c r="AD12" s="74">
        <f>IF(S11="","",S11*1000+(D12+I12)*100+((D12+I12)-(H12+M12))*10+((SUM(E11:E13)+SUM(J11:J13))-(SUM(G11:G13)+SUM(L11:L13))))</f>
        <v>-59</v>
      </c>
      <c r="AE12" s="73"/>
      <c r="AF12" s="73"/>
      <c r="AG12" s="73"/>
      <c r="AH12" s="73"/>
    </row>
    <row r="13" spans="2:27" s="13" customFormat="1" ht="15" customHeight="1">
      <c r="B13" s="102"/>
      <c r="C13" s="93"/>
      <c r="D13" s="95"/>
      <c r="E13" s="28">
        <f>IF(Q7="","",Q7)</f>
      </c>
      <c r="F13" s="22" t="s">
        <v>76</v>
      </c>
      <c r="G13" s="28">
        <f>IF(O7="","",O7)</f>
      </c>
      <c r="H13" s="134"/>
      <c r="I13" s="95"/>
      <c r="J13" s="28">
        <f>IF(Q10="","",Q10)</f>
      </c>
      <c r="K13" s="17" t="s">
        <v>114</v>
      </c>
      <c r="L13" s="38">
        <f>IF(O10="","",O10)</f>
      </c>
      <c r="M13" s="134"/>
      <c r="N13" s="127"/>
      <c r="O13" s="128"/>
      <c r="P13" s="128"/>
      <c r="Q13" s="128"/>
      <c r="R13" s="129"/>
      <c r="S13" s="132"/>
      <c r="T13" s="137"/>
      <c r="U13" s="140"/>
      <c r="V13" s="132"/>
      <c r="W13" s="140"/>
      <c r="X13" s="24"/>
      <c r="Y13" s="24"/>
      <c r="Z13" s="39"/>
      <c r="AA13" s="39"/>
    </row>
    <row r="14" spans="2:18" s="29" customFormat="1" ht="15" customHeight="1">
      <c r="B14" s="42"/>
      <c r="C14" s="42"/>
      <c r="E14" s="43"/>
      <c r="F14" s="43"/>
      <c r="G14" s="43"/>
      <c r="J14" s="43"/>
      <c r="K14" s="43"/>
      <c r="L14" s="43"/>
      <c r="O14" s="43"/>
      <c r="P14" s="43"/>
      <c r="Q14" s="43"/>
      <c r="R14" s="43"/>
    </row>
    <row r="15" ht="13.5">
      <c r="K15" s="48"/>
    </row>
    <row r="16" spans="3:24" s="3" customFormat="1" ht="14.25">
      <c r="C16" s="12" t="s">
        <v>37</v>
      </c>
      <c r="D16" s="178" t="s">
        <v>115</v>
      </c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7"/>
    </row>
    <row r="20" spans="3:25" s="55" customFormat="1" ht="21">
      <c r="C20" s="76" t="s">
        <v>11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56"/>
      <c r="U20" s="56"/>
      <c r="V20" s="56"/>
      <c r="W20" s="56"/>
      <c r="X20" s="56"/>
      <c r="Y20" s="56"/>
    </row>
    <row r="22" spans="2:27" s="13" customFormat="1" ht="15" customHeight="1">
      <c r="B22" s="32" t="s">
        <v>88</v>
      </c>
      <c r="C22" s="33"/>
      <c r="D22" s="112" t="s">
        <v>189</v>
      </c>
      <c r="E22" s="113"/>
      <c r="F22" s="113"/>
      <c r="G22" s="113"/>
      <c r="H22" s="114"/>
      <c r="I22" s="112" t="s">
        <v>190</v>
      </c>
      <c r="J22" s="113"/>
      <c r="K22" s="113"/>
      <c r="L22" s="113"/>
      <c r="M22" s="114"/>
      <c r="N22" s="112" t="s">
        <v>191</v>
      </c>
      <c r="O22" s="113"/>
      <c r="P22" s="113"/>
      <c r="Q22" s="113"/>
      <c r="R22" s="114"/>
      <c r="S22" s="14"/>
      <c r="T22" s="34" t="s">
        <v>68</v>
      </c>
      <c r="U22" s="34"/>
      <c r="V22" s="112" t="s">
        <v>69</v>
      </c>
      <c r="W22" s="114"/>
      <c r="AA22" s="19"/>
    </row>
    <row r="23" spans="2:34" s="13" customFormat="1" ht="15" customHeight="1">
      <c r="B23" s="100" t="s">
        <v>146</v>
      </c>
      <c r="C23" s="174" t="s">
        <v>186</v>
      </c>
      <c r="D23" s="121"/>
      <c r="E23" s="122"/>
      <c r="F23" s="122"/>
      <c r="G23" s="122"/>
      <c r="H23" s="123"/>
      <c r="I23" s="35" t="str">
        <f>IF(I24="","",IF(I24&gt;M24,"○","×"))</f>
        <v>○</v>
      </c>
      <c r="J23" s="27">
        <v>21</v>
      </c>
      <c r="K23" s="17" t="s">
        <v>116</v>
      </c>
      <c r="L23" s="27">
        <v>11</v>
      </c>
      <c r="M23" s="36"/>
      <c r="N23" s="15" t="str">
        <f>IF(N24="","",IF(N24&gt;R24,"○","×"))</f>
        <v>○</v>
      </c>
      <c r="O23" s="27">
        <v>21</v>
      </c>
      <c r="P23" s="17" t="s">
        <v>116</v>
      </c>
      <c r="Q23" s="27">
        <v>7</v>
      </c>
      <c r="R23" s="36"/>
      <c r="S23" s="130">
        <f>IF(I23="","",COUNTIF(I23:R23,"○"))</f>
        <v>2</v>
      </c>
      <c r="T23" s="135" t="s">
        <v>71</v>
      </c>
      <c r="U23" s="138">
        <f>IF(I23="","",COUNTIF(I23:R23,"×"))</f>
        <v>0</v>
      </c>
      <c r="V23" s="130">
        <f>IF(AD24="","",RANK(AD24,AD23:AD31))</f>
        <v>1</v>
      </c>
      <c r="W23" s="138"/>
      <c r="X23" s="24"/>
      <c r="Y23" s="24"/>
      <c r="Z23" s="19"/>
      <c r="AA23" s="19"/>
      <c r="AD23" s="73"/>
      <c r="AE23" s="73">
        <f>IF(J23="","",IF(J23&gt;L23,1,0))</f>
        <v>1</v>
      </c>
      <c r="AF23" s="73">
        <f>IF(L23="","",IF(J23&lt;L23,1,0))</f>
        <v>0</v>
      </c>
      <c r="AG23" s="73">
        <f>IF(O23="","",IF(O23&gt;Q23,1,0))</f>
        <v>1</v>
      </c>
      <c r="AH23" s="73">
        <f>IF(Q23="","",IF(O23&lt;Q23,1,0))</f>
        <v>0</v>
      </c>
    </row>
    <row r="24" spans="2:34" s="13" customFormat="1" ht="15" customHeight="1">
      <c r="B24" s="101"/>
      <c r="C24" s="92"/>
      <c r="D24" s="124"/>
      <c r="E24" s="125"/>
      <c r="F24" s="125"/>
      <c r="G24" s="125"/>
      <c r="H24" s="126"/>
      <c r="I24" s="94">
        <f>IF(J23="","",SUM(AE23:AE25))</f>
        <v>2</v>
      </c>
      <c r="J24" s="24">
        <v>21</v>
      </c>
      <c r="K24" s="17" t="s">
        <v>117</v>
      </c>
      <c r="L24" s="24">
        <v>16</v>
      </c>
      <c r="M24" s="133">
        <f>IF(L23="","",SUM(AF23:AF25))</f>
        <v>0</v>
      </c>
      <c r="N24" s="94">
        <f>IF(O23="","",SUM(AG23:AG25))</f>
        <v>2</v>
      </c>
      <c r="O24" s="37">
        <v>21</v>
      </c>
      <c r="P24" s="17" t="s">
        <v>82</v>
      </c>
      <c r="Q24" s="37">
        <v>13</v>
      </c>
      <c r="R24" s="133">
        <f>IF(Q23="","",SUM(AH23:AH25))</f>
        <v>0</v>
      </c>
      <c r="S24" s="131"/>
      <c r="T24" s="136"/>
      <c r="U24" s="139"/>
      <c r="V24" s="131"/>
      <c r="W24" s="139"/>
      <c r="X24" s="24"/>
      <c r="Y24" s="24"/>
      <c r="Z24" s="19"/>
      <c r="AA24" s="19"/>
      <c r="AD24" s="74">
        <f>IF(S23="","",S23*1000+(I24+N24)*100+((I24+N24)-(M24+R24))*10+((SUM(J23:J25)+SUM(O23:O25))-(SUM(L23:L25)+SUM(Q23:Q25))))</f>
        <v>2477</v>
      </c>
      <c r="AE24" s="73">
        <f>IF(J24="","",IF(J24&gt;L24,1,0))</f>
        <v>1</v>
      </c>
      <c r="AF24" s="73">
        <f>IF(L24="","",IF(J24&lt;L24,1,0))</f>
        <v>0</v>
      </c>
      <c r="AG24" s="73">
        <f>IF(O24="","",IF(O24&gt;Q24,1,0))</f>
        <v>1</v>
      </c>
      <c r="AH24" s="73">
        <f>IF(Q24="","",IF(O24&lt;Q24,1,0))</f>
        <v>0</v>
      </c>
    </row>
    <row r="25" spans="2:34" s="13" customFormat="1" ht="15" customHeight="1">
      <c r="B25" s="102"/>
      <c r="C25" s="93"/>
      <c r="D25" s="127"/>
      <c r="E25" s="128"/>
      <c r="F25" s="128"/>
      <c r="G25" s="128"/>
      <c r="H25" s="129"/>
      <c r="I25" s="95"/>
      <c r="J25" s="28"/>
      <c r="K25" s="17" t="s">
        <v>82</v>
      </c>
      <c r="L25" s="28"/>
      <c r="M25" s="134"/>
      <c r="N25" s="95"/>
      <c r="O25" s="38"/>
      <c r="P25" s="17" t="s">
        <v>82</v>
      </c>
      <c r="Q25" s="38"/>
      <c r="R25" s="134"/>
      <c r="S25" s="132"/>
      <c r="T25" s="137"/>
      <c r="U25" s="140"/>
      <c r="V25" s="132"/>
      <c r="W25" s="140"/>
      <c r="X25" s="24"/>
      <c r="Y25" s="24"/>
      <c r="Z25" s="39"/>
      <c r="AA25" s="39"/>
      <c r="AD25" s="73"/>
      <c r="AE25" s="73">
        <f>IF(J25="","",IF(J25&gt;L25,1,0))</f>
      </c>
      <c r="AF25" s="73">
        <f>IF(L25="","",IF(J25&lt;L25,1,0))</f>
      </c>
      <c r="AG25" s="73">
        <f>IF(O25="","",IF(O25&gt;Q25,1,0))</f>
      </c>
      <c r="AH25" s="73">
        <f>IF(Q25="","",IF(O25&lt;Q25,1,0))</f>
      </c>
    </row>
    <row r="26" spans="2:34" s="13" customFormat="1" ht="15" customHeight="1">
      <c r="B26" s="100" t="s">
        <v>132</v>
      </c>
      <c r="C26" s="174" t="s">
        <v>187</v>
      </c>
      <c r="D26" s="35" t="str">
        <f>IF(E26="","",IF(D27&gt;H27,"○","×"))</f>
        <v>×</v>
      </c>
      <c r="E26" s="27">
        <f>IF(L23="","",L23)</f>
        <v>11</v>
      </c>
      <c r="F26" s="26" t="s">
        <v>91</v>
      </c>
      <c r="G26" s="27">
        <f>IF(J23="","",J23)</f>
        <v>21</v>
      </c>
      <c r="H26" s="40"/>
      <c r="I26" s="121"/>
      <c r="J26" s="122"/>
      <c r="K26" s="122"/>
      <c r="L26" s="122"/>
      <c r="M26" s="123"/>
      <c r="N26" s="35" t="str">
        <f>IF(O26="","",IF(N27&gt;R27,"○","×"))</f>
        <v>×</v>
      </c>
      <c r="O26" s="27">
        <v>16</v>
      </c>
      <c r="P26" s="26" t="s">
        <v>91</v>
      </c>
      <c r="Q26" s="27">
        <v>21</v>
      </c>
      <c r="R26" s="41"/>
      <c r="S26" s="130">
        <f>IF(D26="","",COUNTIF(D26:R28,"○"))</f>
        <v>0</v>
      </c>
      <c r="T26" s="135" t="s">
        <v>71</v>
      </c>
      <c r="U26" s="138">
        <f>IF(D26="","",COUNTIF(D26:R28,"×"))</f>
        <v>2</v>
      </c>
      <c r="V26" s="130">
        <f>IF(AD27="","",RANK(AD27,AD23:AD31))</f>
        <v>3</v>
      </c>
      <c r="W26" s="138"/>
      <c r="X26" s="24"/>
      <c r="Y26" s="24"/>
      <c r="Z26" s="39"/>
      <c r="AA26" s="39"/>
      <c r="AD26" s="73"/>
      <c r="AE26" s="73">
        <f>IF(O26="","",IF(O26&gt;Q26,1,0))</f>
        <v>0</v>
      </c>
      <c r="AF26" s="73">
        <f>IF(Q26="","",IF(O26&lt;Q26,1,0))</f>
        <v>1</v>
      </c>
      <c r="AG26" s="73"/>
      <c r="AH26" s="73"/>
    </row>
    <row r="27" spans="2:34" s="13" customFormat="1" ht="15" customHeight="1">
      <c r="B27" s="101"/>
      <c r="C27" s="92"/>
      <c r="D27" s="94">
        <f>M24</f>
        <v>0</v>
      </c>
      <c r="E27" s="24">
        <f>IF(L24="","",L24)</f>
        <v>16</v>
      </c>
      <c r="F27" s="17" t="s">
        <v>117</v>
      </c>
      <c r="G27" s="24">
        <f>IF(J24="","",J24)</f>
        <v>21</v>
      </c>
      <c r="H27" s="133">
        <f>I24</f>
        <v>2</v>
      </c>
      <c r="I27" s="124"/>
      <c r="J27" s="125"/>
      <c r="K27" s="125"/>
      <c r="L27" s="125"/>
      <c r="M27" s="126"/>
      <c r="N27" s="94">
        <f>IF(O26="","",SUM(AE26:AE28))</f>
        <v>0</v>
      </c>
      <c r="O27" s="24">
        <v>17</v>
      </c>
      <c r="P27" s="17" t="s">
        <v>77</v>
      </c>
      <c r="Q27" s="24">
        <v>21</v>
      </c>
      <c r="R27" s="133">
        <f>IF(Q26="","",SUM(AF26:AF28))</f>
        <v>2</v>
      </c>
      <c r="S27" s="131"/>
      <c r="T27" s="136"/>
      <c r="U27" s="139"/>
      <c r="V27" s="131"/>
      <c r="W27" s="139"/>
      <c r="X27" s="24"/>
      <c r="Y27" s="24"/>
      <c r="Z27" s="39"/>
      <c r="AA27" s="39"/>
      <c r="AD27" s="74">
        <f>IF(S26="","",S26*1000+(D27+N27)*100+((D27+N27)-(H27+R27))*10+((SUM(E26:E28)+SUM(O26:O28))-(SUM(G26:G28)+SUM(Q26:Q28))))</f>
        <v>-64</v>
      </c>
      <c r="AE27" s="73">
        <f>IF(O27="","",IF(O27&gt;Q27,1,0))</f>
        <v>0</v>
      </c>
      <c r="AF27" s="73">
        <f>IF(Q27="","",IF(O27&lt;Q27,1,0))</f>
        <v>1</v>
      </c>
      <c r="AG27" s="73"/>
      <c r="AH27" s="73"/>
    </row>
    <row r="28" spans="2:34" s="13" customFormat="1" ht="15" customHeight="1">
      <c r="B28" s="102"/>
      <c r="C28" s="93"/>
      <c r="D28" s="95"/>
      <c r="E28" s="28">
        <f>IF(L25="","",L25)</f>
      </c>
      <c r="F28" s="22" t="s">
        <v>117</v>
      </c>
      <c r="G28" s="28">
        <f>IF(J25="","",J25)</f>
      </c>
      <c r="H28" s="134"/>
      <c r="I28" s="127"/>
      <c r="J28" s="128"/>
      <c r="K28" s="128"/>
      <c r="L28" s="128"/>
      <c r="M28" s="129"/>
      <c r="N28" s="95"/>
      <c r="O28" s="28"/>
      <c r="P28" s="17" t="s">
        <v>116</v>
      </c>
      <c r="Q28" s="28"/>
      <c r="R28" s="134"/>
      <c r="S28" s="132"/>
      <c r="T28" s="137"/>
      <c r="U28" s="140"/>
      <c r="V28" s="132"/>
      <c r="W28" s="140"/>
      <c r="X28" s="24"/>
      <c r="Y28" s="24"/>
      <c r="Z28" s="39"/>
      <c r="AA28" s="39"/>
      <c r="AD28" s="73"/>
      <c r="AE28" s="73">
        <f>IF(O28="","",IF(O28&gt;Q28,1,0))</f>
      </c>
      <c r="AF28" s="73">
        <f>IF(Q28="","",IF(O28&lt;Q28,1,0))</f>
      </c>
      <c r="AG28" s="73"/>
      <c r="AH28" s="73"/>
    </row>
    <row r="29" spans="2:34" s="13" customFormat="1" ht="15" customHeight="1">
      <c r="B29" s="101" t="s">
        <v>24</v>
      </c>
      <c r="C29" s="174" t="s">
        <v>188</v>
      </c>
      <c r="D29" s="35" t="str">
        <f>IF(E29="","",IF(D30&gt;H30,"○","×"))</f>
        <v>×</v>
      </c>
      <c r="E29" s="27">
        <f>IF(Q23="","",Q23)</f>
        <v>7</v>
      </c>
      <c r="F29" s="26" t="s">
        <v>91</v>
      </c>
      <c r="G29" s="27">
        <f>IF(O23="","",O23)</f>
        <v>21</v>
      </c>
      <c r="H29" s="41"/>
      <c r="I29" s="35" t="str">
        <f>IF(J29="","",IF(I30&gt;M30,"○","×"))</f>
        <v>○</v>
      </c>
      <c r="J29" s="27">
        <f>IF(Q26="","",Q26)</f>
        <v>21</v>
      </c>
      <c r="K29" s="17" t="s">
        <v>91</v>
      </c>
      <c r="L29" s="27">
        <f>IF(O26="","",O26)</f>
        <v>16</v>
      </c>
      <c r="M29" s="41"/>
      <c r="N29" s="121"/>
      <c r="O29" s="122"/>
      <c r="P29" s="122"/>
      <c r="Q29" s="122"/>
      <c r="R29" s="123"/>
      <c r="S29" s="130">
        <f>IF(D29="","",COUNTIF(D29:M29,"○"))</f>
        <v>1</v>
      </c>
      <c r="T29" s="135" t="s">
        <v>71</v>
      </c>
      <c r="U29" s="138">
        <f>IF(D29="","",COUNTIF(D29:M29,"×"))</f>
        <v>1</v>
      </c>
      <c r="V29" s="130">
        <f>IF(AD30="","",RANK(AD30,AD23:AD31))</f>
        <v>2</v>
      </c>
      <c r="W29" s="138"/>
      <c r="X29" s="24"/>
      <c r="Y29" s="24"/>
      <c r="Z29" s="39"/>
      <c r="AA29" s="39"/>
      <c r="AD29" s="73"/>
      <c r="AE29" s="73"/>
      <c r="AF29" s="73"/>
      <c r="AG29" s="73"/>
      <c r="AH29" s="73"/>
    </row>
    <row r="30" spans="2:34" s="13" customFormat="1" ht="15" customHeight="1">
      <c r="B30" s="101"/>
      <c r="C30" s="92"/>
      <c r="D30" s="94">
        <f>R24</f>
        <v>0</v>
      </c>
      <c r="E30" s="24">
        <f>IF(Q24="","",Q24)</f>
        <v>13</v>
      </c>
      <c r="F30" s="17" t="s">
        <v>118</v>
      </c>
      <c r="G30" s="24">
        <f>IF(O24="","",O24)</f>
        <v>21</v>
      </c>
      <c r="H30" s="133">
        <f>N24</f>
        <v>2</v>
      </c>
      <c r="I30" s="94">
        <f>R27</f>
        <v>2</v>
      </c>
      <c r="J30" s="24">
        <f>IF(Q27="","",Q27)</f>
        <v>21</v>
      </c>
      <c r="K30" s="17" t="s">
        <v>119</v>
      </c>
      <c r="L30" s="37">
        <f>IF(O27="","",O27)</f>
        <v>17</v>
      </c>
      <c r="M30" s="133">
        <f>N27</f>
        <v>0</v>
      </c>
      <c r="N30" s="124"/>
      <c r="O30" s="125"/>
      <c r="P30" s="125"/>
      <c r="Q30" s="125"/>
      <c r="R30" s="126"/>
      <c r="S30" s="131"/>
      <c r="T30" s="136"/>
      <c r="U30" s="139"/>
      <c r="V30" s="131"/>
      <c r="W30" s="139"/>
      <c r="X30" s="24"/>
      <c r="Y30" s="24"/>
      <c r="Z30" s="39"/>
      <c r="AA30" s="39"/>
      <c r="AD30" s="74">
        <f>IF(S29="","",S29*1000+(D30+I30)*100+((D30+I30)-(H30+M30))*10+((SUM(E29:E31)+SUM(J29:J31))-(SUM(G29:G31)+SUM(L29:L31))))</f>
        <v>1187</v>
      </c>
      <c r="AE30" s="73"/>
      <c r="AF30" s="73"/>
      <c r="AG30" s="73"/>
      <c r="AH30" s="73"/>
    </row>
    <row r="31" spans="2:34" s="13" customFormat="1" ht="15" customHeight="1">
      <c r="B31" s="102"/>
      <c r="C31" s="93"/>
      <c r="D31" s="95"/>
      <c r="E31" s="28">
        <f>IF(Q25="","",Q25)</f>
      </c>
      <c r="F31" s="22" t="s">
        <v>72</v>
      </c>
      <c r="G31" s="28">
        <f>IF(O25="","",O25)</f>
      </c>
      <c r="H31" s="134"/>
      <c r="I31" s="95"/>
      <c r="J31" s="28">
        <f>IF(Q28="","",Q28)</f>
      </c>
      <c r="K31" s="17" t="s">
        <v>120</v>
      </c>
      <c r="L31" s="38">
        <f>IF(O28="","",O28)</f>
      </c>
      <c r="M31" s="134"/>
      <c r="N31" s="127"/>
      <c r="O31" s="128"/>
      <c r="P31" s="128"/>
      <c r="Q31" s="128"/>
      <c r="R31" s="129"/>
      <c r="S31" s="132"/>
      <c r="T31" s="137"/>
      <c r="U31" s="140"/>
      <c r="V31" s="132"/>
      <c r="W31" s="140"/>
      <c r="X31" s="24"/>
      <c r="Y31" s="24"/>
      <c r="Z31" s="39"/>
      <c r="AA31" s="39"/>
      <c r="AD31" s="73"/>
      <c r="AE31" s="73"/>
      <c r="AF31" s="73"/>
      <c r="AG31" s="73"/>
      <c r="AH31" s="73"/>
    </row>
    <row r="32" spans="2:34" s="29" customFormat="1" ht="15" customHeight="1">
      <c r="B32" s="42"/>
      <c r="C32" s="42"/>
      <c r="E32" s="43"/>
      <c r="F32" s="43"/>
      <c r="G32" s="43"/>
      <c r="J32" s="43"/>
      <c r="K32" s="43"/>
      <c r="L32" s="43"/>
      <c r="O32" s="43"/>
      <c r="P32" s="43"/>
      <c r="Q32" s="43"/>
      <c r="R32" s="43"/>
      <c r="AD32" s="73"/>
      <c r="AE32" s="73"/>
      <c r="AF32" s="73"/>
      <c r="AG32" s="73"/>
      <c r="AH32" s="73"/>
    </row>
    <row r="33" spans="2:34" s="13" customFormat="1" ht="15" customHeight="1">
      <c r="B33" s="32" t="s">
        <v>107</v>
      </c>
      <c r="C33" s="33"/>
      <c r="D33" s="112" t="s">
        <v>195</v>
      </c>
      <c r="E33" s="113"/>
      <c r="F33" s="113"/>
      <c r="G33" s="113"/>
      <c r="H33" s="114"/>
      <c r="I33" s="112" t="s">
        <v>196</v>
      </c>
      <c r="J33" s="113"/>
      <c r="K33" s="113"/>
      <c r="L33" s="113"/>
      <c r="M33" s="114"/>
      <c r="N33" s="112" t="s">
        <v>197</v>
      </c>
      <c r="O33" s="113"/>
      <c r="P33" s="113"/>
      <c r="Q33" s="113"/>
      <c r="R33" s="114"/>
      <c r="S33" s="14"/>
      <c r="T33" s="34" t="s">
        <v>68</v>
      </c>
      <c r="U33" s="34"/>
      <c r="V33" s="112" t="s">
        <v>69</v>
      </c>
      <c r="W33" s="114"/>
      <c r="AA33" s="19"/>
      <c r="AD33" s="73"/>
      <c r="AE33" s="73"/>
      <c r="AF33" s="73"/>
      <c r="AG33" s="73"/>
      <c r="AH33" s="73"/>
    </row>
    <row r="34" spans="2:34" s="13" customFormat="1" ht="15" customHeight="1">
      <c r="B34" s="100" t="s">
        <v>158</v>
      </c>
      <c r="C34" s="174" t="s">
        <v>192</v>
      </c>
      <c r="D34" s="121"/>
      <c r="E34" s="122"/>
      <c r="F34" s="122"/>
      <c r="G34" s="122"/>
      <c r="H34" s="123"/>
      <c r="I34" s="35" t="str">
        <f>IF(I35="","",IF(I35&gt;M35,"○","×"))</f>
        <v>×</v>
      </c>
      <c r="J34" s="27">
        <v>21</v>
      </c>
      <c r="K34" s="17" t="s">
        <v>76</v>
      </c>
      <c r="L34" s="27">
        <v>19</v>
      </c>
      <c r="M34" s="36"/>
      <c r="N34" s="15" t="str">
        <f>IF(N35="","",IF(N35&gt;R35,"○","×"))</f>
        <v>○</v>
      </c>
      <c r="O34" s="27">
        <v>21</v>
      </c>
      <c r="P34" s="17" t="s">
        <v>76</v>
      </c>
      <c r="Q34" s="27">
        <v>17</v>
      </c>
      <c r="R34" s="36"/>
      <c r="S34" s="130">
        <f>IF(I34="","",COUNTIF(I34:R34,"○"))</f>
        <v>1</v>
      </c>
      <c r="T34" s="135" t="s">
        <v>71</v>
      </c>
      <c r="U34" s="138">
        <f>IF(I34="","",COUNTIF(I34:R34,"×"))</f>
        <v>1</v>
      </c>
      <c r="V34" s="130">
        <f>IF(AD35="","",RANK(AD35,AD34:AD42))</f>
        <v>2</v>
      </c>
      <c r="W34" s="138"/>
      <c r="X34" s="24"/>
      <c r="Y34" s="24"/>
      <c r="Z34" s="19"/>
      <c r="AA34" s="19"/>
      <c r="AD34" s="73"/>
      <c r="AE34" s="73">
        <f>IF(J34="","",IF(J34&gt;L34,1,0))</f>
        <v>1</v>
      </c>
      <c r="AF34" s="73">
        <f>IF(L34="","",IF(J34&lt;L34,1,0))</f>
        <v>0</v>
      </c>
      <c r="AG34" s="73">
        <f>IF(O34="","",IF(O34&gt;Q34,1,0))</f>
        <v>1</v>
      </c>
      <c r="AH34" s="73">
        <f>IF(Q34="","",IF(O34&lt;Q34,1,0))</f>
        <v>0</v>
      </c>
    </row>
    <row r="35" spans="2:34" s="13" customFormat="1" ht="15" customHeight="1">
      <c r="B35" s="101"/>
      <c r="C35" s="92"/>
      <c r="D35" s="124"/>
      <c r="E35" s="125"/>
      <c r="F35" s="125"/>
      <c r="G35" s="125"/>
      <c r="H35" s="126"/>
      <c r="I35" s="94">
        <f>IF(J34="","",SUM(AE34:AE36))</f>
        <v>1</v>
      </c>
      <c r="J35" s="24">
        <v>13</v>
      </c>
      <c r="K35" s="17" t="s">
        <v>77</v>
      </c>
      <c r="L35" s="24">
        <v>21</v>
      </c>
      <c r="M35" s="133">
        <f>IF(L34="","",SUM(AF34:AF36))</f>
        <v>2</v>
      </c>
      <c r="N35" s="94">
        <f>IF(O34="","",SUM(AG34:AG36))</f>
        <v>2</v>
      </c>
      <c r="O35" s="37">
        <v>17</v>
      </c>
      <c r="P35" s="17" t="s">
        <v>121</v>
      </c>
      <c r="Q35" s="37">
        <v>21</v>
      </c>
      <c r="R35" s="133">
        <f>IF(Q34="","",SUM(AH34:AH36))</f>
        <v>1</v>
      </c>
      <c r="S35" s="131"/>
      <c r="T35" s="136"/>
      <c r="U35" s="139"/>
      <c r="V35" s="131"/>
      <c r="W35" s="139"/>
      <c r="X35" s="24"/>
      <c r="Y35" s="24"/>
      <c r="Z35" s="19"/>
      <c r="AA35" s="19"/>
      <c r="AD35" s="74">
        <f>IF(S34="","",S34*1000+(I35+N35)*100+((I35+N35)-(M35+R35))*10+((SUM(J34:J36)+SUM(O34:O36))-(SUM(L34:L36)+SUM(Q34:Q36))))</f>
        <v>1292</v>
      </c>
      <c r="AE35" s="73">
        <f>IF(J35="","",IF(J35&gt;L35,1,0))</f>
        <v>0</v>
      </c>
      <c r="AF35" s="73">
        <f>IF(L35="","",IF(J35&lt;L35,1,0))</f>
        <v>1</v>
      </c>
      <c r="AG35" s="73">
        <f>IF(O35="","",IF(O35&gt;Q35,1,0))</f>
        <v>0</v>
      </c>
      <c r="AH35" s="73">
        <f>IF(Q35="","",IF(O35&lt;Q35,1,0))</f>
        <v>1</v>
      </c>
    </row>
    <row r="36" spans="2:34" s="13" customFormat="1" ht="15" customHeight="1">
      <c r="B36" s="102"/>
      <c r="C36" s="93"/>
      <c r="D36" s="127"/>
      <c r="E36" s="128"/>
      <c r="F36" s="128"/>
      <c r="G36" s="128"/>
      <c r="H36" s="129"/>
      <c r="I36" s="95"/>
      <c r="J36" s="28">
        <v>12</v>
      </c>
      <c r="K36" s="17" t="s">
        <v>72</v>
      </c>
      <c r="L36" s="28">
        <v>21</v>
      </c>
      <c r="M36" s="134"/>
      <c r="N36" s="95"/>
      <c r="O36" s="38">
        <v>21</v>
      </c>
      <c r="P36" s="17" t="s">
        <v>72</v>
      </c>
      <c r="Q36" s="38">
        <v>14</v>
      </c>
      <c r="R36" s="134"/>
      <c r="S36" s="132"/>
      <c r="T36" s="137"/>
      <c r="U36" s="140"/>
      <c r="V36" s="132"/>
      <c r="W36" s="140"/>
      <c r="X36" s="24"/>
      <c r="Y36" s="24"/>
      <c r="Z36" s="39"/>
      <c r="AA36" s="39"/>
      <c r="AD36" s="73"/>
      <c r="AE36" s="73">
        <f>IF(J36="","",IF(J36&gt;L36,1,0))</f>
        <v>0</v>
      </c>
      <c r="AF36" s="73">
        <f>IF(L36="","",IF(J36&lt;L36,1,0))</f>
        <v>1</v>
      </c>
      <c r="AG36" s="73">
        <f>IF(O36="","",IF(O36&gt;Q36,1,0))</f>
        <v>1</v>
      </c>
      <c r="AH36" s="73">
        <f>IF(Q36="","",IF(O36&lt;Q36,1,0))</f>
        <v>0</v>
      </c>
    </row>
    <row r="37" spans="2:34" s="13" customFormat="1" ht="15" customHeight="1">
      <c r="B37" s="100" t="s">
        <v>24</v>
      </c>
      <c r="C37" s="174" t="s">
        <v>193</v>
      </c>
      <c r="D37" s="35" t="str">
        <f>IF(E37="","",IF(D38&gt;H38,"○","×"))</f>
        <v>○</v>
      </c>
      <c r="E37" s="27">
        <f>IF(L34="","",L34)</f>
        <v>19</v>
      </c>
      <c r="F37" s="26" t="s">
        <v>122</v>
      </c>
      <c r="G37" s="27">
        <f>IF(J34="","",J34)</f>
        <v>21</v>
      </c>
      <c r="H37" s="40"/>
      <c r="I37" s="121"/>
      <c r="J37" s="122"/>
      <c r="K37" s="122"/>
      <c r="L37" s="122"/>
      <c r="M37" s="123"/>
      <c r="N37" s="35" t="str">
        <f>IF(O37="","",IF(N38&gt;R38,"○","×"))</f>
        <v>○</v>
      </c>
      <c r="O37" s="27">
        <v>21</v>
      </c>
      <c r="P37" s="26" t="s">
        <v>122</v>
      </c>
      <c r="Q37" s="27">
        <v>7</v>
      </c>
      <c r="R37" s="41"/>
      <c r="S37" s="130">
        <f>IF(D37="","",COUNTIF(D37:R39,"○"))</f>
        <v>2</v>
      </c>
      <c r="T37" s="135" t="s">
        <v>71</v>
      </c>
      <c r="U37" s="138">
        <f>IF(D37="","",COUNTIF(D37:R39,"×"))</f>
        <v>0</v>
      </c>
      <c r="V37" s="130">
        <f>IF(AD38="","",RANK(AD38,AD34:AD42))</f>
        <v>1</v>
      </c>
      <c r="W37" s="138"/>
      <c r="X37" s="24"/>
      <c r="Y37" s="24"/>
      <c r="Z37" s="39"/>
      <c r="AA37" s="39"/>
      <c r="AD37" s="73"/>
      <c r="AE37" s="73">
        <f>IF(O37="","",IF(O37&gt;Q37,1,0))</f>
        <v>1</v>
      </c>
      <c r="AF37" s="73">
        <f>IF(Q37="","",IF(O37&lt;Q37,1,0))</f>
        <v>0</v>
      </c>
      <c r="AG37" s="73"/>
      <c r="AH37" s="73"/>
    </row>
    <row r="38" spans="2:34" s="13" customFormat="1" ht="15" customHeight="1">
      <c r="B38" s="101"/>
      <c r="C38" s="92"/>
      <c r="D38" s="94">
        <f>M35</f>
        <v>2</v>
      </c>
      <c r="E38" s="24">
        <f>IF(L35="","",L35)</f>
        <v>21</v>
      </c>
      <c r="F38" s="17" t="s">
        <v>117</v>
      </c>
      <c r="G38" s="24">
        <f>IF(J35="","",J35)</f>
        <v>13</v>
      </c>
      <c r="H38" s="133">
        <f>I35</f>
        <v>1</v>
      </c>
      <c r="I38" s="124"/>
      <c r="J38" s="125"/>
      <c r="K38" s="125"/>
      <c r="L38" s="125"/>
      <c r="M38" s="126"/>
      <c r="N38" s="94">
        <f>IF(O37="","",SUM(AE37:AE39))</f>
        <v>2</v>
      </c>
      <c r="O38" s="24">
        <v>16</v>
      </c>
      <c r="P38" s="17" t="s">
        <v>77</v>
      </c>
      <c r="Q38" s="24">
        <v>21</v>
      </c>
      <c r="R38" s="133">
        <f>IF(Q37="","",SUM(AF37:AF39))</f>
        <v>1</v>
      </c>
      <c r="S38" s="131"/>
      <c r="T38" s="136"/>
      <c r="U38" s="139"/>
      <c r="V38" s="131"/>
      <c r="W38" s="139"/>
      <c r="X38" s="24"/>
      <c r="Y38" s="24"/>
      <c r="Z38" s="39"/>
      <c r="AA38" s="39"/>
      <c r="AD38" s="74">
        <f>IF(S37="","",S37*1000+(D38+N38)*100+((D38+N38)-(H38+R38))*10+((SUM(E37:E39)+SUM(O37:O39))-(SUM(G37:G39)+SUM(Q37:Q39))))</f>
        <v>2451</v>
      </c>
      <c r="AE38" s="73">
        <f>IF(O38="","",IF(O38&gt;Q38,1,0))</f>
        <v>0</v>
      </c>
      <c r="AF38" s="73">
        <f>IF(Q38="","",IF(O38&lt;Q38,1,0))</f>
        <v>1</v>
      </c>
      <c r="AG38" s="73"/>
      <c r="AH38" s="73"/>
    </row>
    <row r="39" spans="2:34" s="13" customFormat="1" ht="15" customHeight="1">
      <c r="B39" s="102"/>
      <c r="C39" s="93"/>
      <c r="D39" s="95"/>
      <c r="E39" s="28">
        <f>IF(L36="","",L36)</f>
        <v>21</v>
      </c>
      <c r="F39" s="22" t="s">
        <v>72</v>
      </c>
      <c r="G39" s="28">
        <f>IF(J36="","",J36)</f>
        <v>12</v>
      </c>
      <c r="H39" s="134"/>
      <c r="I39" s="127"/>
      <c r="J39" s="128"/>
      <c r="K39" s="128"/>
      <c r="L39" s="128"/>
      <c r="M39" s="129"/>
      <c r="N39" s="95"/>
      <c r="O39" s="28">
        <v>21</v>
      </c>
      <c r="P39" s="17" t="s">
        <v>76</v>
      </c>
      <c r="Q39" s="28">
        <v>14</v>
      </c>
      <c r="R39" s="134"/>
      <c r="S39" s="132"/>
      <c r="T39" s="137"/>
      <c r="U39" s="140"/>
      <c r="V39" s="132"/>
      <c r="W39" s="140"/>
      <c r="X39" s="24"/>
      <c r="Y39" s="24"/>
      <c r="Z39" s="39"/>
      <c r="AA39" s="39"/>
      <c r="AD39" s="73"/>
      <c r="AE39" s="73">
        <f>IF(O39="","",IF(O39&gt;Q39,1,0))</f>
        <v>1</v>
      </c>
      <c r="AF39" s="73">
        <f>IF(Q39="","",IF(O39&lt;Q39,1,0))</f>
        <v>0</v>
      </c>
      <c r="AG39" s="73"/>
      <c r="AH39" s="73"/>
    </row>
    <row r="40" spans="2:34" s="13" customFormat="1" ht="15" customHeight="1">
      <c r="B40" s="101" t="s">
        <v>67</v>
      </c>
      <c r="C40" s="174" t="s">
        <v>194</v>
      </c>
      <c r="D40" s="35" t="str">
        <f>IF(E40="","",IF(D41&gt;H41,"○","×"))</f>
        <v>×</v>
      </c>
      <c r="E40" s="27">
        <f>IF(Q34="","",Q34)</f>
        <v>17</v>
      </c>
      <c r="F40" s="26" t="s">
        <v>122</v>
      </c>
      <c r="G40" s="27">
        <f>IF(O34="","",O34)</f>
        <v>21</v>
      </c>
      <c r="H40" s="41"/>
      <c r="I40" s="35" t="str">
        <f>IF(J40="","",IF(I41&gt;M41,"○","×"))</f>
        <v>×</v>
      </c>
      <c r="J40" s="27">
        <f>IF(Q37="","",Q37)</f>
        <v>7</v>
      </c>
      <c r="K40" s="17" t="s">
        <v>122</v>
      </c>
      <c r="L40" s="27">
        <f>IF(O37="","",O37)</f>
        <v>21</v>
      </c>
      <c r="M40" s="41"/>
      <c r="N40" s="121"/>
      <c r="O40" s="122"/>
      <c r="P40" s="122"/>
      <c r="Q40" s="122"/>
      <c r="R40" s="123"/>
      <c r="S40" s="130">
        <f>IF(D40="","",COUNTIF(D40:M40,"○"))</f>
        <v>0</v>
      </c>
      <c r="T40" s="135" t="s">
        <v>71</v>
      </c>
      <c r="U40" s="138">
        <f>IF(D40="","",COUNTIF(D40:M40,"×"))</f>
        <v>2</v>
      </c>
      <c r="V40" s="130">
        <f>IF(AD41="","",RANK(AD41,AD34:AD42))</f>
        <v>3</v>
      </c>
      <c r="W40" s="138"/>
      <c r="X40" s="24"/>
      <c r="Y40" s="24"/>
      <c r="Z40" s="39"/>
      <c r="AA40" s="39"/>
      <c r="AD40" s="73"/>
      <c r="AE40" s="73"/>
      <c r="AF40" s="73"/>
      <c r="AG40" s="73"/>
      <c r="AH40" s="73"/>
    </row>
    <row r="41" spans="2:34" s="13" customFormat="1" ht="15" customHeight="1">
      <c r="B41" s="101"/>
      <c r="C41" s="92"/>
      <c r="D41" s="94">
        <f>R35</f>
        <v>1</v>
      </c>
      <c r="E41" s="24">
        <f>IF(Q35="","",Q35)</f>
        <v>21</v>
      </c>
      <c r="F41" s="17" t="s">
        <v>118</v>
      </c>
      <c r="G41" s="24">
        <f>IF(O35="","",O35)</f>
        <v>17</v>
      </c>
      <c r="H41" s="133">
        <f>N35</f>
        <v>2</v>
      </c>
      <c r="I41" s="94">
        <f>R38</f>
        <v>1</v>
      </c>
      <c r="J41" s="24">
        <f>IF(Q38="","",Q38)</f>
        <v>21</v>
      </c>
      <c r="K41" s="17" t="s">
        <v>119</v>
      </c>
      <c r="L41" s="37">
        <f>IF(O38="","",O38)</f>
        <v>16</v>
      </c>
      <c r="M41" s="133">
        <f>N38</f>
        <v>2</v>
      </c>
      <c r="N41" s="124"/>
      <c r="O41" s="125"/>
      <c r="P41" s="125"/>
      <c r="Q41" s="125"/>
      <c r="R41" s="126"/>
      <c r="S41" s="131"/>
      <c r="T41" s="136"/>
      <c r="U41" s="139"/>
      <c r="V41" s="131"/>
      <c r="W41" s="139"/>
      <c r="X41" s="24"/>
      <c r="Y41" s="24"/>
      <c r="Z41" s="39"/>
      <c r="AA41" s="39"/>
      <c r="AD41" s="74">
        <f>IF(S40="","",S40*1000+(D41+I41)*100+((D41+I41)-(H41+M41))*10+((SUM(E40:E42)+SUM(J40:J42))-(SUM(G40:G42)+SUM(L40:L42))))</f>
        <v>157</v>
      </c>
      <c r="AE41" s="73"/>
      <c r="AF41" s="73"/>
      <c r="AG41" s="73"/>
      <c r="AH41" s="73"/>
    </row>
    <row r="42" spans="2:27" s="13" customFormat="1" ht="15" customHeight="1">
      <c r="B42" s="102"/>
      <c r="C42" s="93"/>
      <c r="D42" s="95"/>
      <c r="E42" s="28">
        <f>IF(Q36="","",Q36)</f>
        <v>14</v>
      </c>
      <c r="F42" s="22" t="s">
        <v>116</v>
      </c>
      <c r="G42" s="28">
        <f>IF(O36="","",O36)</f>
        <v>21</v>
      </c>
      <c r="H42" s="134"/>
      <c r="I42" s="95"/>
      <c r="J42" s="28">
        <f>IF(Q39="","",Q39)</f>
        <v>14</v>
      </c>
      <c r="K42" s="22" t="s">
        <v>72</v>
      </c>
      <c r="L42" s="38">
        <f>IF(O39="","",O39)</f>
        <v>21</v>
      </c>
      <c r="M42" s="134"/>
      <c r="N42" s="127"/>
      <c r="O42" s="128"/>
      <c r="P42" s="128"/>
      <c r="Q42" s="128"/>
      <c r="R42" s="129"/>
      <c r="S42" s="132"/>
      <c r="T42" s="137"/>
      <c r="U42" s="140"/>
      <c r="V42" s="132"/>
      <c r="W42" s="140"/>
      <c r="X42" s="24"/>
      <c r="Y42" s="24"/>
      <c r="Z42" s="39"/>
      <c r="AA42" s="39"/>
    </row>
    <row r="43" spans="2:27" s="13" customFormat="1" ht="15" customHeight="1">
      <c r="B43" s="57"/>
      <c r="C43" s="19"/>
      <c r="D43" s="37"/>
      <c r="E43" s="24"/>
      <c r="F43" s="17"/>
      <c r="G43" s="24"/>
      <c r="H43" s="37"/>
      <c r="I43" s="37"/>
      <c r="J43" s="24"/>
      <c r="K43" s="17"/>
      <c r="L43" s="37"/>
      <c r="M43" s="37"/>
      <c r="N43" s="58"/>
      <c r="O43" s="58"/>
      <c r="P43" s="58"/>
      <c r="Q43" s="58"/>
      <c r="R43" s="58"/>
      <c r="S43" s="24"/>
      <c r="T43" s="24"/>
      <c r="U43" s="24"/>
      <c r="V43" s="24"/>
      <c r="W43" s="24"/>
      <c r="X43" s="24"/>
      <c r="Y43" s="24"/>
      <c r="Z43" s="39"/>
      <c r="AA43" s="39"/>
    </row>
    <row r="44" spans="2:27" s="13" customFormat="1" ht="15" customHeight="1">
      <c r="B44" s="57"/>
      <c r="C44" s="19"/>
      <c r="D44" s="37"/>
      <c r="E44" s="24"/>
      <c r="F44" s="17"/>
      <c r="G44" s="24"/>
      <c r="H44" s="37"/>
      <c r="I44" s="37"/>
      <c r="J44" s="24"/>
      <c r="K44" s="17"/>
      <c r="L44" s="37"/>
      <c r="M44" s="37"/>
      <c r="N44" s="58"/>
      <c r="O44" s="58"/>
      <c r="P44" s="58"/>
      <c r="Q44" s="58"/>
      <c r="R44" s="58"/>
      <c r="S44" s="24"/>
      <c r="T44" s="24"/>
      <c r="U44" s="24"/>
      <c r="V44" s="24"/>
      <c r="W44" s="24"/>
      <c r="X44" s="24"/>
      <c r="Y44" s="24"/>
      <c r="Z44" s="39"/>
      <c r="AA44" s="39"/>
    </row>
    <row r="45" ht="13.5">
      <c r="K45" s="48"/>
    </row>
    <row r="46" spans="2:12" ht="13.5">
      <c r="B46" t="s">
        <v>109</v>
      </c>
      <c r="L46" t="s">
        <v>110</v>
      </c>
    </row>
    <row r="47" spans="2:20" ht="14.25" thickBot="1">
      <c r="B47" s="79" t="str">
        <f>INDEX(B23:B31,MATCH(1,V23:V31,0),1)</f>
        <v>(船　木)</v>
      </c>
      <c r="C47" s="175" t="str">
        <f>INDEX(C23:C31,MATCH(1,V23:V31,0),1)</f>
        <v>波多　柚香
鈴木　菜夏</v>
      </c>
      <c r="D47" s="63"/>
      <c r="E47" s="63"/>
      <c r="F47" s="63"/>
      <c r="G47" s="67"/>
      <c r="H47" s="45"/>
      <c r="I47" s="45"/>
      <c r="J47" s="45"/>
      <c r="K47" s="45"/>
      <c r="L47" s="175" t="str">
        <f>INDEX(C34:C42,MATCH(1,V34:V42,0),1)</f>
        <v>曽我部彩羽
日田　千遥</v>
      </c>
      <c r="M47" s="175"/>
      <c r="N47" s="175"/>
      <c r="O47" s="175"/>
      <c r="P47" s="175"/>
      <c r="Q47" s="79" t="str">
        <f>INDEX(B34:B42,MATCH(1,V34:V42,0),1)</f>
        <v>(中　萩)</v>
      </c>
      <c r="R47" s="79"/>
      <c r="S47" s="79"/>
      <c r="T47" s="79"/>
    </row>
    <row r="48" spans="2:20" ht="13.5">
      <c r="B48" s="79"/>
      <c r="C48" s="175"/>
      <c r="F48" s="81" t="s">
        <v>208</v>
      </c>
      <c r="G48" s="82"/>
      <c r="H48" s="83"/>
      <c r="I48" s="83"/>
      <c r="L48" s="175"/>
      <c r="M48" s="175"/>
      <c r="N48" s="175"/>
      <c r="O48" s="175"/>
      <c r="P48" s="175"/>
      <c r="Q48" s="79"/>
      <c r="R48" s="79"/>
      <c r="S48" s="79"/>
      <c r="T48" s="79"/>
    </row>
    <row r="49" spans="6:9" ht="13.5">
      <c r="F49" s="84"/>
      <c r="G49" s="84"/>
      <c r="H49" s="84"/>
      <c r="I49" s="84"/>
    </row>
    <row r="50" spans="6:9" ht="13.5">
      <c r="F50" s="84"/>
      <c r="G50" s="84"/>
      <c r="H50" s="84"/>
      <c r="I50" s="84"/>
    </row>
    <row r="52" spans="3:25" s="55" customFormat="1" ht="21">
      <c r="C52" s="76" t="s">
        <v>12</v>
      </c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59"/>
      <c r="U52" s="59"/>
      <c r="V52" s="59"/>
      <c r="W52" s="59"/>
      <c r="X52" s="59"/>
      <c r="Y52" s="59"/>
    </row>
    <row r="54" spans="2:33" s="13" customFormat="1" ht="15" customHeight="1">
      <c r="B54" s="176"/>
      <c r="C54" s="177"/>
      <c r="D54" s="112" t="s">
        <v>203</v>
      </c>
      <c r="E54" s="113"/>
      <c r="F54" s="113"/>
      <c r="G54" s="113"/>
      <c r="H54" s="114"/>
      <c r="I54" s="112" t="s">
        <v>204</v>
      </c>
      <c r="J54" s="113"/>
      <c r="K54" s="113"/>
      <c r="L54" s="113"/>
      <c r="M54" s="114"/>
      <c r="N54" s="112" t="s">
        <v>205</v>
      </c>
      <c r="O54" s="113"/>
      <c r="P54" s="113"/>
      <c r="Q54" s="113"/>
      <c r="R54" s="114"/>
      <c r="S54" s="112" t="s">
        <v>206</v>
      </c>
      <c r="T54" s="113"/>
      <c r="U54" s="113"/>
      <c r="V54" s="113"/>
      <c r="W54" s="114"/>
      <c r="X54" s="112" t="s">
        <v>207</v>
      </c>
      <c r="Y54" s="113"/>
      <c r="Z54" s="113"/>
      <c r="AA54" s="113"/>
      <c r="AB54" s="114"/>
      <c r="AC54" s="112" t="s">
        <v>68</v>
      </c>
      <c r="AD54" s="113"/>
      <c r="AE54" s="114"/>
      <c r="AF54" s="112" t="s">
        <v>69</v>
      </c>
      <c r="AG54" s="114"/>
    </row>
    <row r="55" spans="2:43" s="13" customFormat="1" ht="15" customHeight="1">
      <c r="B55" s="100" t="s">
        <v>132</v>
      </c>
      <c r="C55" s="173" t="s">
        <v>198</v>
      </c>
      <c r="D55" s="103"/>
      <c r="E55" s="104"/>
      <c r="F55" s="104"/>
      <c r="G55" s="104"/>
      <c r="H55" s="105"/>
      <c r="I55" s="15" t="str">
        <f>IF(I56="","",IF(I56&gt;M56,"○","×"))</f>
        <v>×</v>
      </c>
      <c r="J55" s="16">
        <v>7</v>
      </c>
      <c r="K55" s="17" t="s">
        <v>72</v>
      </c>
      <c r="L55" s="16">
        <v>21</v>
      </c>
      <c r="M55" s="18"/>
      <c r="N55" s="15" t="str">
        <f>IF(N56="","",IF(N56&gt;R56,"○","×"))</f>
        <v>○</v>
      </c>
      <c r="O55" s="16">
        <v>21</v>
      </c>
      <c r="P55" s="17" t="s">
        <v>72</v>
      </c>
      <c r="Q55" s="16">
        <v>16</v>
      </c>
      <c r="R55" s="18"/>
      <c r="S55" s="15" t="str">
        <f>IF(S56="","",IF(S56&gt;W56,"○","×"))</f>
        <v>○</v>
      </c>
      <c r="T55" s="16">
        <v>21</v>
      </c>
      <c r="U55" s="17" t="s">
        <v>123</v>
      </c>
      <c r="V55" s="16">
        <v>14</v>
      </c>
      <c r="W55" s="18"/>
      <c r="X55" s="15" t="str">
        <f>IF(X56="","",IF(X56&gt;AB56,"○","×"))</f>
        <v>○</v>
      </c>
      <c r="Y55" s="16">
        <v>21</v>
      </c>
      <c r="Z55" s="17" t="s">
        <v>123</v>
      </c>
      <c r="AA55" s="16">
        <v>16</v>
      </c>
      <c r="AB55" s="18"/>
      <c r="AC55" s="91">
        <f>IF(I55="","",COUNTIF(I55:AB55,"○"))</f>
        <v>3</v>
      </c>
      <c r="AD55" s="85" t="s">
        <v>71</v>
      </c>
      <c r="AE55" s="88">
        <f>IF(I55="","",COUNTIF(I55:AB55,"×"))</f>
        <v>1</v>
      </c>
      <c r="AF55" s="91">
        <f>IF(AI56="","",RANK(AI56,AI55:AI69))</f>
        <v>2</v>
      </c>
      <c r="AG55" s="88"/>
      <c r="AI55" s="69"/>
      <c r="AJ55" s="69">
        <f>IF(J55="","",IF(J55&gt;L55,1,0))</f>
        <v>0</v>
      </c>
      <c r="AK55" s="69">
        <f>IF(J55="","",IF(J55&lt;L55,1,0))</f>
        <v>1</v>
      </c>
      <c r="AL55" s="69">
        <f>IF(O55="","",IF(O55&gt;Q55,1,0))</f>
        <v>1</v>
      </c>
      <c r="AM55" s="69">
        <f>IF(O55="","",IF(O55&lt;Q55,1,0))</f>
        <v>0</v>
      </c>
      <c r="AN55" s="69">
        <f>IF(T55="","",IF(T55&gt;V55,1,0))</f>
        <v>1</v>
      </c>
      <c r="AO55" s="13">
        <f>IF(T55="","",IF(T55&lt;V55,1,0))</f>
        <v>0</v>
      </c>
      <c r="AP55" s="13">
        <f>IF(Y55="","",IF(Y55&gt;AA55,1,0))</f>
        <v>1</v>
      </c>
      <c r="AQ55" s="13">
        <f>IF(Y55="","",IF(Y55&lt;AA55,1,0))</f>
        <v>0</v>
      </c>
    </row>
    <row r="56" spans="2:43" s="13" customFormat="1" ht="15" customHeight="1">
      <c r="B56" s="101"/>
      <c r="C56" s="131"/>
      <c r="D56" s="106"/>
      <c r="E56" s="107"/>
      <c r="F56" s="107"/>
      <c r="G56" s="107"/>
      <c r="H56" s="108"/>
      <c r="I56" s="98">
        <f>IF(J55="","",SUM(AJ55:AJ57))</f>
        <v>0</v>
      </c>
      <c r="J56" s="19">
        <v>11</v>
      </c>
      <c r="K56" s="17" t="s">
        <v>76</v>
      </c>
      <c r="L56" s="19">
        <v>21</v>
      </c>
      <c r="M56" s="96">
        <f>IF(J55="","",SUM(AK55:AK57))</f>
        <v>2</v>
      </c>
      <c r="N56" s="98">
        <f>IF(O55="","",SUM(AL55:AL57))</f>
        <v>2</v>
      </c>
      <c r="O56" s="19">
        <v>21</v>
      </c>
      <c r="P56" s="17" t="s">
        <v>72</v>
      </c>
      <c r="Q56" s="19">
        <v>18</v>
      </c>
      <c r="R56" s="96">
        <f>IF(O55="","",SUM(AM55:AM57))</f>
        <v>0</v>
      </c>
      <c r="S56" s="98">
        <f>IF(T55="","",SUM(AN55:AN57))</f>
        <v>2</v>
      </c>
      <c r="T56" s="19">
        <v>21</v>
      </c>
      <c r="U56" s="17" t="s">
        <v>72</v>
      </c>
      <c r="V56" s="19">
        <v>7</v>
      </c>
      <c r="W56" s="96">
        <f>IF(T55="","",SUM(AO55:AO57))</f>
        <v>0</v>
      </c>
      <c r="X56" s="98">
        <f>IF(Y55="","",SUM(AP55:AP57))</f>
        <v>2</v>
      </c>
      <c r="Y56" s="19">
        <v>21</v>
      </c>
      <c r="Z56" s="17" t="s">
        <v>76</v>
      </c>
      <c r="AA56" s="19">
        <v>16</v>
      </c>
      <c r="AB56" s="96">
        <f>IF(Y55="","",SUM(AQ55:AQ57))</f>
        <v>0</v>
      </c>
      <c r="AC56" s="92"/>
      <c r="AD56" s="86"/>
      <c r="AE56" s="89"/>
      <c r="AF56" s="92"/>
      <c r="AG56" s="89"/>
      <c r="AI56" s="75">
        <f>IF(AC55="","",AC55*1000+(S56+I56+N56+X56)*100+((S56+I56+N56+X56)-(W56+M56+R56+AB56))*10+((SUM(T55:T57)+SUM(J55:J57)+SUM(O55:O57)+SUM(Y55:Y57))-(SUM(V55:V57)+SUM(L55:L57)+SUM(Q55:Q57)+SUM(AA55:AA57))))</f>
        <v>3655</v>
      </c>
      <c r="AJ56" s="69">
        <f>IF(J56="","",IF(J56&gt;L56,1,0))</f>
        <v>0</v>
      </c>
      <c r="AK56" s="69">
        <f>IF(J56="","",IF(J56&lt;L56,1,0))</f>
        <v>1</v>
      </c>
      <c r="AL56" s="69">
        <f>IF(O56="","",IF(O56&gt;Q56,1,0))</f>
        <v>1</v>
      </c>
      <c r="AM56" s="69">
        <f>IF(O56="","",IF(O56&lt;Q56,1,0))</f>
        <v>0</v>
      </c>
      <c r="AN56" s="69">
        <f>IF(T56="","",IF(T56&gt;V56,1,0))</f>
        <v>1</v>
      </c>
      <c r="AO56" s="13">
        <f>IF(T56="","",IF(T56&lt;V56,1,0))</f>
        <v>0</v>
      </c>
      <c r="AP56" s="13">
        <f>IF(Y56="","",IF(Y56&gt;AA56,1,0))</f>
        <v>1</v>
      </c>
      <c r="AQ56" s="13">
        <f>IF(Y56="","",IF(Y56&lt;AA56,1,0))</f>
        <v>0</v>
      </c>
    </row>
    <row r="57" spans="2:43" s="13" customFormat="1" ht="15" customHeight="1">
      <c r="B57" s="102"/>
      <c r="C57" s="132"/>
      <c r="D57" s="109"/>
      <c r="E57" s="110"/>
      <c r="F57" s="110"/>
      <c r="G57" s="110"/>
      <c r="H57" s="111"/>
      <c r="I57" s="99"/>
      <c r="J57" s="21"/>
      <c r="K57" s="17" t="s">
        <v>76</v>
      </c>
      <c r="L57" s="21"/>
      <c r="M57" s="97"/>
      <c r="N57" s="99"/>
      <c r="O57" s="21"/>
      <c r="P57" s="22" t="s">
        <v>76</v>
      </c>
      <c r="Q57" s="21"/>
      <c r="R57" s="97"/>
      <c r="S57" s="99"/>
      <c r="T57" s="21"/>
      <c r="U57" s="17" t="s">
        <v>76</v>
      </c>
      <c r="V57" s="21"/>
      <c r="W57" s="97"/>
      <c r="X57" s="99"/>
      <c r="Y57" s="21"/>
      <c r="Z57" s="17" t="s">
        <v>76</v>
      </c>
      <c r="AA57" s="21"/>
      <c r="AB57" s="97"/>
      <c r="AC57" s="93"/>
      <c r="AD57" s="87"/>
      <c r="AE57" s="90"/>
      <c r="AF57" s="93"/>
      <c r="AG57" s="90"/>
      <c r="AI57" s="69"/>
      <c r="AJ57" s="69">
        <f>IF(J57="","",IF(J57&gt;L57,1,0))</f>
      </c>
      <c r="AK57" s="69">
        <f>IF(J57="","",IF(J57&lt;L57,1,0))</f>
      </c>
      <c r="AL57" s="69">
        <f>IF(O57="","",IF(O57&gt;Q57,1,0))</f>
      </c>
      <c r="AM57" s="69">
        <f>IF(O57="","",IF(O57&lt;Q57,1,0))</f>
      </c>
      <c r="AN57" s="69">
        <f>IF(T57="","",IF(T57&gt;V57,1,0))</f>
      </c>
      <c r="AO57" s="13">
        <f>IF(T57="","",IF(T57&lt;V57,1,0))</f>
      </c>
      <c r="AP57" s="13">
        <f>IF(Y57="","",IF(Y57&gt;AA57,1,0))</f>
      </c>
      <c r="AQ57" s="13">
        <f>IF(Y57="","",IF(Y57&lt;AA57,1,0))</f>
      </c>
    </row>
    <row r="58" spans="2:41" s="13" customFormat="1" ht="15" customHeight="1">
      <c r="B58" s="100" t="s">
        <v>146</v>
      </c>
      <c r="C58" s="173" t="s">
        <v>199</v>
      </c>
      <c r="D58" s="23" t="str">
        <f>IF(D59="","",IF(D59&gt;H59,"○","×"))</f>
        <v>○</v>
      </c>
      <c r="E58" s="24">
        <f>IF(L55="","",L55)</f>
        <v>21</v>
      </c>
      <c r="F58" s="17" t="s">
        <v>124</v>
      </c>
      <c r="G58" s="24">
        <f>IF(J55="","",J55)</f>
        <v>7</v>
      </c>
      <c r="H58" s="25"/>
      <c r="I58" s="150"/>
      <c r="J58" s="151"/>
      <c r="K58" s="151"/>
      <c r="L58" s="151"/>
      <c r="M58" s="152"/>
      <c r="N58" s="23" t="str">
        <f>IF(N59="","",IF(N59&gt;R59,"○","×"))</f>
        <v>○</v>
      </c>
      <c r="O58" s="19">
        <v>21</v>
      </c>
      <c r="P58" s="17" t="s">
        <v>77</v>
      </c>
      <c r="Q58" s="19">
        <v>6</v>
      </c>
      <c r="R58" s="25"/>
      <c r="S58" s="23" t="str">
        <f>IF(S59="","",IF(S59&gt;W59,"○","×"))</f>
        <v>○</v>
      </c>
      <c r="T58" s="19">
        <v>21</v>
      </c>
      <c r="U58" s="26" t="s">
        <v>77</v>
      </c>
      <c r="V58" s="19">
        <v>4</v>
      </c>
      <c r="W58" s="25"/>
      <c r="X58" s="23" t="str">
        <f>IF(X59="","",IF(X59&gt;AB59,"○","×"))</f>
        <v>○</v>
      </c>
      <c r="Y58" s="19">
        <v>21</v>
      </c>
      <c r="Z58" s="26" t="s">
        <v>77</v>
      </c>
      <c r="AA58" s="19">
        <v>12</v>
      </c>
      <c r="AB58" s="25"/>
      <c r="AC58" s="91">
        <f>IF(D58="","",COUNTIF(D58:AB60,"○"))</f>
        <v>4</v>
      </c>
      <c r="AD58" s="85" t="s">
        <v>71</v>
      </c>
      <c r="AE58" s="88">
        <f>IF(D58="","",COUNTIF(D58:AB60,"×"))</f>
        <v>0</v>
      </c>
      <c r="AF58" s="91">
        <f>IF(AI59="","",RANK(AI59,AI55:AI69))</f>
        <v>1</v>
      </c>
      <c r="AG58" s="88"/>
      <c r="AI58" s="69"/>
      <c r="AJ58" s="69">
        <f>IF(O58="","",IF(O58&gt;Q58,1,0))</f>
        <v>1</v>
      </c>
      <c r="AK58" s="69">
        <f>IF(O58="","",IF(O58&lt;Q58,1,0))</f>
        <v>0</v>
      </c>
      <c r="AL58" s="69">
        <f>IF(T58="","",IF(T58&gt;V58,1,0))</f>
        <v>1</v>
      </c>
      <c r="AM58" s="69">
        <f>IF(T58="","",IF(T58&lt;V58,1,0))</f>
        <v>0</v>
      </c>
      <c r="AN58" s="69">
        <f>IF(Y58="","",IF(Y58&gt;AA58,1,0))</f>
        <v>1</v>
      </c>
      <c r="AO58" s="13">
        <f>IF(Y58="","",IF(Y58&lt;AA58,1,0))</f>
        <v>0</v>
      </c>
    </row>
    <row r="59" spans="2:41" s="13" customFormat="1" ht="15" customHeight="1">
      <c r="B59" s="101"/>
      <c r="C59" s="131"/>
      <c r="D59" s="94">
        <f>M56</f>
        <v>2</v>
      </c>
      <c r="E59" s="24">
        <f>IF(L56="","",L56)</f>
        <v>21</v>
      </c>
      <c r="F59" s="17" t="s">
        <v>125</v>
      </c>
      <c r="G59" s="24">
        <f>IF(J56="","",J56)</f>
        <v>11</v>
      </c>
      <c r="H59" s="96">
        <f>I56</f>
        <v>0</v>
      </c>
      <c r="I59" s="153"/>
      <c r="J59" s="154"/>
      <c r="K59" s="154"/>
      <c r="L59" s="154"/>
      <c r="M59" s="155"/>
      <c r="N59" s="98">
        <f>IF(O58="","",SUM(AJ58:AJ60))</f>
        <v>2</v>
      </c>
      <c r="O59" s="19">
        <v>21</v>
      </c>
      <c r="P59" s="17" t="s">
        <v>126</v>
      </c>
      <c r="Q59" s="19">
        <v>6</v>
      </c>
      <c r="R59" s="96">
        <f>IF(O58="","",SUM(AK58:AK60))</f>
        <v>0</v>
      </c>
      <c r="S59" s="98">
        <f>IF(T58="","",SUM(AL58:AL60))</f>
        <v>2</v>
      </c>
      <c r="T59" s="19">
        <v>21</v>
      </c>
      <c r="U59" s="17" t="s">
        <v>76</v>
      </c>
      <c r="V59" s="19">
        <v>13</v>
      </c>
      <c r="W59" s="96">
        <f>IF(T58="","",SUM(AM58:AM60))</f>
        <v>0</v>
      </c>
      <c r="X59" s="98">
        <f>IF(Y58="","",SUM(AN58:AN60))</f>
        <v>2</v>
      </c>
      <c r="Y59" s="19">
        <v>19</v>
      </c>
      <c r="Z59" s="17" t="s">
        <v>76</v>
      </c>
      <c r="AA59" s="19">
        <v>21</v>
      </c>
      <c r="AB59" s="96">
        <f>IF(Y58="","",SUM(AO58:AO60))</f>
        <v>1</v>
      </c>
      <c r="AC59" s="92"/>
      <c r="AD59" s="86"/>
      <c r="AE59" s="89"/>
      <c r="AF59" s="92"/>
      <c r="AG59" s="89"/>
      <c r="AI59" s="75">
        <f>IF(AC58="","",AC58*1000+(D59+S59+N59+X59)*100+((D59+S59+N59+X59)-(H59+W59+R59+AB59))*10+((SUM(E58:E60)+SUM(T58:T60)+SUM(O58:O60)+SUM(Y58:Y60)))-(SUM(G58:G60)+SUM(V58:V60)+SUM(Q58:Q60)+SUM(AA58:AA60)))</f>
        <v>4964</v>
      </c>
      <c r="AJ59" s="69">
        <f>IF(O59="","",IF(O59&gt;Q59,1,0))</f>
        <v>1</v>
      </c>
      <c r="AK59" s="69">
        <f>IF(O59="","",IF(O59&lt;Q59,1,0))</f>
        <v>0</v>
      </c>
      <c r="AL59" s="69">
        <f>IF(T59="","",IF(T59&gt;V59,1,0))</f>
        <v>1</v>
      </c>
      <c r="AM59" s="69">
        <f>IF(T59="","",IF(T59&lt;V59,1,0))</f>
        <v>0</v>
      </c>
      <c r="AN59" s="69">
        <f>IF(Y59="","",IF(Y59&gt;AA59,1,0))</f>
        <v>0</v>
      </c>
      <c r="AO59" s="13">
        <f>IF(Y59="","",IF(Y59&lt;AA59,1,0))</f>
        <v>1</v>
      </c>
    </row>
    <row r="60" spans="2:41" s="13" customFormat="1" ht="15" customHeight="1">
      <c r="B60" s="102"/>
      <c r="C60" s="132"/>
      <c r="D60" s="95"/>
      <c r="E60" s="24">
        <f>IF(L57="","",L57)</f>
      </c>
      <c r="F60" s="17" t="s">
        <v>72</v>
      </c>
      <c r="G60" s="24">
        <f>IF(J57="","",J57)</f>
      </c>
      <c r="H60" s="97"/>
      <c r="I60" s="156"/>
      <c r="J60" s="157"/>
      <c r="K60" s="157"/>
      <c r="L60" s="157"/>
      <c r="M60" s="158"/>
      <c r="N60" s="99"/>
      <c r="O60" s="21"/>
      <c r="P60" s="17" t="s">
        <v>72</v>
      </c>
      <c r="Q60" s="21"/>
      <c r="R60" s="97"/>
      <c r="S60" s="99"/>
      <c r="T60" s="21"/>
      <c r="U60" s="17" t="s">
        <v>72</v>
      </c>
      <c r="V60" s="21"/>
      <c r="W60" s="97"/>
      <c r="X60" s="99"/>
      <c r="Y60" s="21">
        <v>21</v>
      </c>
      <c r="Z60" s="17" t="s">
        <v>72</v>
      </c>
      <c r="AA60" s="21">
        <v>13</v>
      </c>
      <c r="AB60" s="97"/>
      <c r="AC60" s="93"/>
      <c r="AD60" s="87"/>
      <c r="AE60" s="90"/>
      <c r="AF60" s="93"/>
      <c r="AG60" s="90"/>
      <c r="AI60" s="69"/>
      <c r="AJ60" s="69">
        <f>IF(O60="","",IF(O60&gt;Q60,1,0))</f>
      </c>
      <c r="AK60" s="69">
        <f>IF(O60="","",IF(O60&lt;Q60,1,0))</f>
      </c>
      <c r="AL60" s="69">
        <f>IF(T60="","",IF(T60&gt;V60,1,0))</f>
      </c>
      <c r="AM60" s="69">
        <f>IF(T60="","",IF(T60&lt;V60,1,0))</f>
      </c>
      <c r="AN60" s="69">
        <f>IF(Y60="","",IF(Y60&gt;AA60,1,0))</f>
        <v>1</v>
      </c>
      <c r="AO60" s="13">
        <f>IF(Y60="","",IF(Y60&lt;AA60,1,0))</f>
        <v>0</v>
      </c>
    </row>
    <row r="61" spans="2:40" s="13" customFormat="1" ht="15" customHeight="1">
      <c r="B61" s="100" t="s">
        <v>164</v>
      </c>
      <c r="C61" s="173" t="s">
        <v>200</v>
      </c>
      <c r="D61" s="23" t="str">
        <f>IF(D62="","",IF(D62&gt;H62,"○","×"))</f>
        <v>×</v>
      </c>
      <c r="E61" s="27">
        <f>IF(Q55="","",Q55)</f>
        <v>16</v>
      </c>
      <c r="F61" s="26" t="s">
        <v>124</v>
      </c>
      <c r="G61" s="27">
        <f>IF(O55="","",O55)</f>
        <v>21</v>
      </c>
      <c r="H61" s="25"/>
      <c r="I61" s="23" t="str">
        <f>IF(I62="","",IF(I62&gt;M62,"○","×"))</f>
        <v>×</v>
      </c>
      <c r="J61" s="19">
        <f>IF(Q58="","",Q58)</f>
        <v>6</v>
      </c>
      <c r="K61" s="17" t="s">
        <v>127</v>
      </c>
      <c r="L61" s="19">
        <f>IF(O58="","",O58)</f>
        <v>21</v>
      </c>
      <c r="M61" s="25"/>
      <c r="N61" s="150"/>
      <c r="O61" s="151"/>
      <c r="P61" s="151"/>
      <c r="Q61" s="151"/>
      <c r="R61" s="152"/>
      <c r="S61" s="23" t="str">
        <f>IF(S62="","",IF(S62&gt;W62,"○","×"))</f>
        <v>○</v>
      </c>
      <c r="T61" s="19">
        <v>21</v>
      </c>
      <c r="U61" s="26" t="s">
        <v>77</v>
      </c>
      <c r="V61" s="19">
        <v>16</v>
      </c>
      <c r="W61" s="25"/>
      <c r="X61" s="23" t="str">
        <f>IF(X62="","",IF(X62&gt;AB62,"○","×"))</f>
        <v>×</v>
      </c>
      <c r="Y61" s="19">
        <v>18</v>
      </c>
      <c r="Z61" s="26" t="s">
        <v>77</v>
      </c>
      <c r="AA61" s="19">
        <v>21</v>
      </c>
      <c r="AB61" s="25"/>
      <c r="AC61" s="91">
        <f>IF(D61="","",COUNTIF(D61:AB63,"○"))</f>
        <v>1</v>
      </c>
      <c r="AD61" s="85" t="s">
        <v>71</v>
      </c>
      <c r="AE61" s="88">
        <f>IF(D61="","",COUNTIF(D61:AB63,"×"))</f>
        <v>3</v>
      </c>
      <c r="AF61" s="91">
        <f>IF(AI62="","",RANK(AI62,AI55:AI69))</f>
        <v>4</v>
      </c>
      <c r="AG61" s="88"/>
      <c r="AI61" s="69"/>
      <c r="AJ61" s="69">
        <f>IF(T61="","",IF(T61&gt;V61,1,0))</f>
        <v>1</v>
      </c>
      <c r="AK61" s="69">
        <f>IF(T61="","",IF(T61&lt;V61,1,0))</f>
        <v>0</v>
      </c>
      <c r="AL61" s="69">
        <f>IF(Y61="","",IF(Y61&gt;AA61,1,0))</f>
        <v>0</v>
      </c>
      <c r="AM61" s="69">
        <f>IF(Y61="","",IF(Y61&lt;AA61,1,0))</f>
        <v>1</v>
      </c>
      <c r="AN61" s="69"/>
    </row>
    <row r="62" spans="2:40" s="13" customFormat="1" ht="15" customHeight="1">
      <c r="B62" s="101"/>
      <c r="C62" s="131"/>
      <c r="D62" s="94">
        <f>R56</f>
        <v>0</v>
      </c>
      <c r="E62" s="24">
        <f>IF(Q56="","",Q56)</f>
        <v>18</v>
      </c>
      <c r="F62" s="17" t="s">
        <v>95</v>
      </c>
      <c r="G62" s="24">
        <f>IF(O56="","",O56)</f>
        <v>21</v>
      </c>
      <c r="H62" s="89">
        <f>N56</f>
        <v>2</v>
      </c>
      <c r="I62" s="98">
        <f>R59</f>
        <v>0</v>
      </c>
      <c r="J62" s="19">
        <f>IF(Q59="","",Q59)</f>
        <v>6</v>
      </c>
      <c r="K62" s="17" t="s">
        <v>128</v>
      </c>
      <c r="L62" s="19">
        <f>IF(O59="","",O59)</f>
        <v>21</v>
      </c>
      <c r="M62" s="96">
        <f>N59</f>
        <v>2</v>
      </c>
      <c r="N62" s="153"/>
      <c r="O62" s="154"/>
      <c r="P62" s="154"/>
      <c r="Q62" s="154"/>
      <c r="R62" s="155"/>
      <c r="S62" s="98">
        <f>IF(T61="","",SUM(AJ61:AJ63))</f>
        <v>2</v>
      </c>
      <c r="T62" s="19">
        <v>21</v>
      </c>
      <c r="U62" s="17" t="s">
        <v>129</v>
      </c>
      <c r="V62" s="19">
        <v>17</v>
      </c>
      <c r="W62" s="96">
        <f>IF(T61="","",SUM(AK61:AK63))</f>
        <v>0</v>
      </c>
      <c r="X62" s="98">
        <f>IF(Y61="","",SUM(AL61:AL63))</f>
        <v>0</v>
      </c>
      <c r="Y62" s="19">
        <v>12</v>
      </c>
      <c r="Z62" s="17" t="s">
        <v>130</v>
      </c>
      <c r="AA62" s="19">
        <v>21</v>
      </c>
      <c r="AB62" s="96">
        <f>IF(Y61="","",SUM(AM61:AM63))</f>
        <v>2</v>
      </c>
      <c r="AC62" s="92"/>
      <c r="AD62" s="86"/>
      <c r="AE62" s="89"/>
      <c r="AF62" s="92"/>
      <c r="AG62" s="89"/>
      <c r="AI62" s="75">
        <f>IF(AC61="","",AC61*1000+(D62+I62+S62+X62)*100+((D62+I62+S62+X62)-(H62+M62+W62+AB62))*10+((SUM(E61:E63)+SUM(J61:J63)+SUM(T61:T63)+SUM(Y61:Y63))-(SUM(G61:G63)+SUM(L61:L63)+SUM(V61:V63)+SUM(AA61:AA63))))</f>
        <v>1119</v>
      </c>
      <c r="AJ62" s="69">
        <f>IF(T62="","",IF(T62&gt;V62,1,0))</f>
        <v>1</v>
      </c>
      <c r="AK62" s="69">
        <f>IF(T62="","",IF(T62&lt;V62,1,0))</f>
        <v>0</v>
      </c>
      <c r="AL62" s="69">
        <f>IF(Y62="","",IF(Y62&gt;AA62,1,0))</f>
        <v>0</v>
      </c>
      <c r="AM62" s="69">
        <f>IF(Y62="","",IF(Y62&lt;AA62,1,0))</f>
        <v>1</v>
      </c>
      <c r="AN62" s="69"/>
    </row>
    <row r="63" spans="2:40" s="13" customFormat="1" ht="15" customHeight="1">
      <c r="B63" s="102"/>
      <c r="C63" s="132"/>
      <c r="D63" s="95"/>
      <c r="E63" s="28">
        <f>IF(Q57="","",Q57)</f>
      </c>
      <c r="F63" s="17" t="s">
        <v>72</v>
      </c>
      <c r="G63" s="24">
        <f>IF(O57="","",O57)</f>
      </c>
      <c r="H63" s="90"/>
      <c r="I63" s="99"/>
      <c r="J63" s="21">
        <f>IF(Q60="","",Q60)</f>
      </c>
      <c r="K63" s="17" t="s">
        <v>72</v>
      </c>
      <c r="L63" s="21">
        <f>IF(O60="","",O60)</f>
      </c>
      <c r="M63" s="97"/>
      <c r="N63" s="156"/>
      <c r="O63" s="157"/>
      <c r="P63" s="157"/>
      <c r="Q63" s="157"/>
      <c r="R63" s="158"/>
      <c r="S63" s="99"/>
      <c r="T63" s="21"/>
      <c r="U63" s="22" t="s">
        <v>131</v>
      </c>
      <c r="V63" s="21"/>
      <c r="W63" s="97"/>
      <c r="X63" s="99"/>
      <c r="Y63" s="21"/>
      <c r="Z63" s="22" t="s">
        <v>131</v>
      </c>
      <c r="AA63" s="21"/>
      <c r="AB63" s="97"/>
      <c r="AC63" s="93"/>
      <c r="AD63" s="87"/>
      <c r="AE63" s="90"/>
      <c r="AF63" s="93"/>
      <c r="AG63" s="90"/>
      <c r="AI63" s="69"/>
      <c r="AJ63" s="69">
        <f>IF(T63="","",IF(T63&gt;V63,1,0))</f>
      </c>
      <c r="AK63" s="69">
        <f>IF(T63="","",IF(T63&lt;V63,1,0))</f>
      </c>
      <c r="AL63" s="69">
        <f>IF(Y63="","",IF(Y63&gt;AA63,1,0))</f>
      </c>
      <c r="AM63" s="69">
        <f>IF(Y63="","",IF(Y63&lt;AA63,1,0))</f>
      </c>
      <c r="AN63" s="69"/>
    </row>
    <row r="64" spans="2:40" s="13" customFormat="1" ht="15" customHeight="1">
      <c r="B64" s="100" t="s">
        <v>164</v>
      </c>
      <c r="C64" s="173" t="s">
        <v>201</v>
      </c>
      <c r="D64" s="23" t="str">
        <f>IF(D65="","",IF(D65&gt;H65,"○","×"))</f>
        <v>×</v>
      </c>
      <c r="E64" s="24">
        <f>IF(V55="","",V55)</f>
        <v>14</v>
      </c>
      <c r="F64" s="26" t="s">
        <v>72</v>
      </c>
      <c r="G64" s="27">
        <f>IF(T55="","",T55)</f>
        <v>21</v>
      </c>
      <c r="H64" s="25"/>
      <c r="I64" s="23" t="str">
        <f>IF(I65="","",IF(I65&gt;M65,"○","×"))</f>
        <v>×</v>
      </c>
      <c r="J64" s="19">
        <f aca="true" t="shared" si="0" ref="J64:J69">IF(V58="","",V58)</f>
        <v>4</v>
      </c>
      <c r="K64" s="26" t="s">
        <v>72</v>
      </c>
      <c r="L64" s="19">
        <f aca="true" t="shared" si="1" ref="L64:L69">IF(T58="","",T58)</f>
        <v>21</v>
      </c>
      <c r="M64" s="25"/>
      <c r="N64" s="23" t="str">
        <f>IF(N65="","",IF(N65&gt;R65,"○","×"))</f>
        <v>×</v>
      </c>
      <c r="O64" s="19">
        <f>IF(V61="","",V61)</f>
        <v>16</v>
      </c>
      <c r="P64" s="17" t="s">
        <v>72</v>
      </c>
      <c r="Q64" s="19">
        <f>IF(T61="","",T61)</f>
        <v>21</v>
      </c>
      <c r="R64" s="25"/>
      <c r="S64" s="150"/>
      <c r="T64" s="151"/>
      <c r="U64" s="151"/>
      <c r="V64" s="151"/>
      <c r="W64" s="152"/>
      <c r="X64" s="23" t="str">
        <f>IF(X65="","",IF(X65&gt;AB65,"○","×"))</f>
        <v>×</v>
      </c>
      <c r="Y64" s="19">
        <v>10</v>
      </c>
      <c r="Z64" s="26" t="s">
        <v>72</v>
      </c>
      <c r="AA64" s="19">
        <v>21</v>
      </c>
      <c r="AB64" s="25"/>
      <c r="AC64" s="91">
        <f>IF(D64="","",COUNTIF(D64:AB64,"○"))</f>
        <v>0</v>
      </c>
      <c r="AD64" s="85" t="s">
        <v>71</v>
      </c>
      <c r="AE64" s="88">
        <f>IF(D64="","",COUNTIF(D64:AB64,"×"))</f>
        <v>4</v>
      </c>
      <c r="AF64" s="91">
        <f>IF(AI65="","",RANK(AI65,AI55:AI69))</f>
        <v>5</v>
      </c>
      <c r="AG64" s="88"/>
      <c r="AI64" s="69"/>
      <c r="AJ64" s="69">
        <f>IF(Y64="","",IF(Y64&gt;AA64,1,0))</f>
        <v>0</v>
      </c>
      <c r="AK64" s="69">
        <f>IF(Y64="","",IF(Y64&lt;AA64,1,0))</f>
        <v>1</v>
      </c>
      <c r="AL64" s="69"/>
      <c r="AM64" s="69"/>
      <c r="AN64" s="69"/>
    </row>
    <row r="65" spans="2:40" s="13" customFormat="1" ht="15" customHeight="1">
      <c r="B65" s="101"/>
      <c r="C65" s="131"/>
      <c r="D65" s="94">
        <f>W56</f>
        <v>0</v>
      </c>
      <c r="E65" s="24">
        <f>IF(V56="","",V56)</f>
        <v>7</v>
      </c>
      <c r="F65" s="17" t="s">
        <v>72</v>
      </c>
      <c r="G65" s="24">
        <f>IF(T56="","",T56)</f>
        <v>21</v>
      </c>
      <c r="H65" s="96">
        <f>S56</f>
        <v>2</v>
      </c>
      <c r="I65" s="98">
        <f>W59</f>
        <v>0</v>
      </c>
      <c r="J65" s="19">
        <f t="shared" si="0"/>
        <v>13</v>
      </c>
      <c r="K65" s="17" t="s">
        <v>72</v>
      </c>
      <c r="L65" s="19">
        <f t="shared" si="1"/>
        <v>21</v>
      </c>
      <c r="M65" s="96">
        <f>S59</f>
        <v>2</v>
      </c>
      <c r="N65" s="98">
        <f>W62</f>
        <v>0</v>
      </c>
      <c r="O65" s="19">
        <f>IF(V62="","",V62)</f>
        <v>17</v>
      </c>
      <c r="P65" s="17" t="s">
        <v>72</v>
      </c>
      <c r="Q65" s="19">
        <f>IF(T62="","",T62)</f>
        <v>21</v>
      </c>
      <c r="R65" s="96">
        <f>S62</f>
        <v>2</v>
      </c>
      <c r="S65" s="153"/>
      <c r="T65" s="154"/>
      <c r="U65" s="154"/>
      <c r="V65" s="154"/>
      <c r="W65" s="155"/>
      <c r="X65" s="98">
        <f>IF(Y64="","",SUM(AJ64:AJ66))</f>
        <v>0</v>
      </c>
      <c r="Y65" s="19">
        <v>13</v>
      </c>
      <c r="Z65" s="17" t="s">
        <v>72</v>
      </c>
      <c r="AA65" s="19">
        <v>21</v>
      </c>
      <c r="AB65" s="96">
        <f>IF(Y64="","",SUM(AK64:AK66))</f>
        <v>2</v>
      </c>
      <c r="AC65" s="92"/>
      <c r="AD65" s="86"/>
      <c r="AE65" s="89"/>
      <c r="AF65" s="92"/>
      <c r="AG65" s="89"/>
      <c r="AI65" s="75">
        <f>IF(AC64="","",AC64*1000+(D65+I65+N65+X65)*100+((D65+I65+N65+X65)-(H65+M65+R65+AB65))*10+((SUM(E64:E66)+SUM(J64:J66)+SUM(O64:O66)+SUM(Y64:Y66))-(SUM(G64:G66)+SUM(L64:L66)+SUM(Q64:Q66)+SUM(AA64:AA66))))</f>
        <v>-154</v>
      </c>
      <c r="AJ65" s="69">
        <f>IF(Y65="","",IF(Y65&gt;AA65,1,0))</f>
        <v>0</v>
      </c>
      <c r="AK65" s="69">
        <f>IF(Y65="","",IF(Y65&lt;AA65,1,0))</f>
        <v>1</v>
      </c>
      <c r="AL65" s="69"/>
      <c r="AM65" s="69"/>
      <c r="AN65" s="69"/>
    </row>
    <row r="66" spans="2:40" s="29" customFormat="1" ht="15" customHeight="1">
      <c r="B66" s="102"/>
      <c r="C66" s="132"/>
      <c r="D66" s="95"/>
      <c r="E66" s="28">
        <f>IF(V57="","",V57)</f>
      </c>
      <c r="F66" s="22" t="s">
        <v>72</v>
      </c>
      <c r="G66" s="24">
        <f>IF(T57="","",T57)</f>
      </c>
      <c r="H66" s="97"/>
      <c r="I66" s="99"/>
      <c r="J66" s="21">
        <f t="shared" si="0"/>
      </c>
      <c r="K66" s="22" t="s">
        <v>72</v>
      </c>
      <c r="L66" s="19">
        <f t="shared" si="1"/>
      </c>
      <c r="M66" s="97"/>
      <c r="N66" s="99"/>
      <c r="O66" s="21">
        <f>IF(V63="","",V63)</f>
      </c>
      <c r="P66" s="22" t="s">
        <v>72</v>
      </c>
      <c r="Q66" s="21">
        <f>IF(T63="","",T63)</f>
      </c>
      <c r="R66" s="97"/>
      <c r="S66" s="156"/>
      <c r="T66" s="157"/>
      <c r="U66" s="157"/>
      <c r="V66" s="157"/>
      <c r="W66" s="158"/>
      <c r="X66" s="99"/>
      <c r="Y66" s="21"/>
      <c r="Z66" s="22" t="s">
        <v>72</v>
      </c>
      <c r="AA66" s="21"/>
      <c r="AB66" s="97"/>
      <c r="AC66" s="93"/>
      <c r="AD66" s="87"/>
      <c r="AE66" s="90"/>
      <c r="AF66" s="93"/>
      <c r="AG66" s="90"/>
      <c r="AH66" s="13"/>
      <c r="AI66" s="69"/>
      <c r="AJ66" s="69">
        <f>IF(Y66="","",IF(Y66&gt;AA66,1,0))</f>
      </c>
      <c r="AK66" s="69">
        <f>IF(Y66="","",IF(Y66&lt;AA66,1,0))</f>
      </c>
      <c r="AL66" s="69"/>
      <c r="AM66" s="69"/>
      <c r="AN66" s="69"/>
    </row>
    <row r="67" spans="1:40" s="29" customFormat="1" ht="15" customHeight="1">
      <c r="A67" s="30"/>
      <c r="B67" s="100" t="s">
        <v>24</v>
      </c>
      <c r="C67" s="173" t="s">
        <v>202</v>
      </c>
      <c r="D67" s="23" t="str">
        <f>IF(D68="","",IF(D68&gt;H68,"○","×"))</f>
        <v>×</v>
      </c>
      <c r="E67" s="24">
        <f>IF(AA55="","",AA55)</f>
        <v>16</v>
      </c>
      <c r="F67" s="26" t="s">
        <v>72</v>
      </c>
      <c r="G67" s="27">
        <f>IF(Y55="","",Y55)</f>
        <v>21</v>
      </c>
      <c r="H67" s="25"/>
      <c r="I67" s="23" t="str">
        <f>IF(I68="","",IF(I68&gt;M68,"○","×"))</f>
        <v>×</v>
      </c>
      <c r="J67" s="19">
        <f t="shared" si="0"/>
        <v>16</v>
      </c>
      <c r="K67" s="26" t="s">
        <v>72</v>
      </c>
      <c r="L67" s="16">
        <f t="shared" si="1"/>
        <v>21</v>
      </c>
      <c r="M67" s="25"/>
      <c r="N67" s="23" t="str">
        <f>IF(N68="","",IF(N68&gt;R68,"○","×"))</f>
        <v>○</v>
      </c>
      <c r="O67" s="19">
        <f>IF(AA61="","",AA61)</f>
        <v>21</v>
      </c>
      <c r="P67" s="17" t="s">
        <v>72</v>
      </c>
      <c r="Q67" s="19">
        <f>IF(Y61="","",Y61)</f>
        <v>18</v>
      </c>
      <c r="R67" s="25"/>
      <c r="S67" s="23" t="str">
        <f>IF(S68="","",IF(S68&gt;W68,"○","×"))</f>
        <v>○</v>
      </c>
      <c r="T67" s="19">
        <f>IF(AA64="","",AA64)</f>
        <v>21</v>
      </c>
      <c r="U67" s="17" t="s">
        <v>72</v>
      </c>
      <c r="V67" s="19">
        <f>IF(Y64="","",Y64)</f>
        <v>10</v>
      </c>
      <c r="W67" s="25"/>
      <c r="X67" s="141"/>
      <c r="Y67" s="142"/>
      <c r="Z67" s="142"/>
      <c r="AA67" s="142"/>
      <c r="AB67" s="143"/>
      <c r="AC67" s="91">
        <f>IF(D67="","",COUNTIF(D67:W67,"○"))</f>
        <v>2</v>
      </c>
      <c r="AD67" s="85" t="s">
        <v>71</v>
      </c>
      <c r="AE67" s="88">
        <f>IF(D67="","",COUNTIF(D67:W67,"×"))</f>
        <v>2</v>
      </c>
      <c r="AF67" s="91">
        <f>IF(AI68="","",RANK(AI68,AI55:AI69))</f>
        <v>3</v>
      </c>
      <c r="AG67" s="88"/>
      <c r="AH67" s="31"/>
      <c r="AI67" s="69"/>
      <c r="AJ67" s="69"/>
      <c r="AK67" s="69"/>
      <c r="AL67" s="69"/>
      <c r="AM67" s="69"/>
      <c r="AN67" s="69"/>
    </row>
    <row r="68" spans="1:40" s="13" customFormat="1" ht="13.5">
      <c r="A68" s="25"/>
      <c r="B68" s="101"/>
      <c r="C68" s="131"/>
      <c r="D68" s="94">
        <f>AB56</f>
        <v>0</v>
      </c>
      <c r="E68" s="24">
        <f>IF(AA56="","",AA56)</f>
        <v>16</v>
      </c>
      <c r="F68" s="17" t="s">
        <v>72</v>
      </c>
      <c r="G68" s="24">
        <f>IF(Y56="","",Y56)</f>
        <v>21</v>
      </c>
      <c r="H68" s="96">
        <f>X56</f>
        <v>2</v>
      </c>
      <c r="I68" s="98">
        <f>W62</f>
        <v>0</v>
      </c>
      <c r="J68" s="19">
        <f t="shared" si="0"/>
        <v>17</v>
      </c>
      <c r="K68" s="17" t="s">
        <v>72</v>
      </c>
      <c r="L68" s="19">
        <f t="shared" si="1"/>
        <v>21</v>
      </c>
      <c r="M68" s="96">
        <f>S62</f>
        <v>2</v>
      </c>
      <c r="N68" s="98">
        <f>AB62</f>
        <v>2</v>
      </c>
      <c r="O68" s="19">
        <f>IF(AA62="","",AA62)</f>
        <v>21</v>
      </c>
      <c r="P68" s="17" t="s">
        <v>72</v>
      </c>
      <c r="Q68" s="19">
        <f>IF(Y62="","",Y62)</f>
        <v>12</v>
      </c>
      <c r="R68" s="96">
        <f>X62</f>
        <v>0</v>
      </c>
      <c r="S68" s="98">
        <f>AB65</f>
        <v>2</v>
      </c>
      <c r="T68" s="19">
        <f>IF(AA65="","",AA65)</f>
        <v>21</v>
      </c>
      <c r="U68" s="17" t="s">
        <v>72</v>
      </c>
      <c r="V68" s="19">
        <f>IF(Y65="","",Y65)</f>
        <v>13</v>
      </c>
      <c r="W68" s="96">
        <f>X65</f>
        <v>0</v>
      </c>
      <c r="X68" s="144"/>
      <c r="Y68" s="145"/>
      <c r="Z68" s="145"/>
      <c r="AA68" s="145"/>
      <c r="AB68" s="146"/>
      <c r="AC68" s="92"/>
      <c r="AD68" s="86"/>
      <c r="AE68" s="89"/>
      <c r="AF68" s="92"/>
      <c r="AG68" s="89"/>
      <c r="AI68" s="75">
        <f>IF(AC67="","",AC67*1000+(D68+I68+N68+S68)*100+((D68+I68+N68+S68)-(H68+M68+R68+W68))*10+((SUM(E67:E69)+SUM(J67:J69)+SUM(O67:O69)+SUM(T67:T69))-(SUM(G67:G69)+SUM(L67:L69)+SUM(Q67:Q69)+SUM(V67:V69))))</f>
        <v>2412</v>
      </c>
      <c r="AJ68" s="69"/>
      <c r="AK68" s="69"/>
      <c r="AL68" s="69"/>
      <c r="AM68" s="69"/>
      <c r="AN68" s="69"/>
    </row>
    <row r="69" spans="1:33" s="13" customFormat="1" ht="13.5">
      <c r="A69" s="25"/>
      <c r="B69" s="102"/>
      <c r="C69" s="132"/>
      <c r="D69" s="95"/>
      <c r="E69" s="28">
        <f>IF(AA57="","",AA57)</f>
      </c>
      <c r="F69" s="22" t="s">
        <v>72</v>
      </c>
      <c r="G69" s="24">
        <f>IF(Y57="","",Y57)</f>
      </c>
      <c r="H69" s="97"/>
      <c r="I69" s="99"/>
      <c r="J69" s="21">
        <f t="shared" si="0"/>
      </c>
      <c r="K69" s="22" t="s">
        <v>72</v>
      </c>
      <c r="L69" s="21">
        <f t="shared" si="1"/>
      </c>
      <c r="M69" s="97"/>
      <c r="N69" s="99"/>
      <c r="O69" s="21">
        <f>IF(AA63="","",AA63)</f>
      </c>
      <c r="P69" s="22" t="s">
        <v>72</v>
      </c>
      <c r="Q69" s="21">
        <f>IF(Y63="","",Y63)</f>
      </c>
      <c r="R69" s="97"/>
      <c r="S69" s="99"/>
      <c r="T69" s="21">
        <f>IF(AA66="","",AA66)</f>
      </c>
      <c r="U69" s="22" t="s">
        <v>72</v>
      </c>
      <c r="V69" s="21">
        <f>IF(Y66="","",Y66)</f>
      </c>
      <c r="W69" s="97"/>
      <c r="X69" s="147"/>
      <c r="Y69" s="148"/>
      <c r="Z69" s="148"/>
      <c r="AA69" s="148"/>
      <c r="AB69" s="149"/>
      <c r="AC69" s="93"/>
      <c r="AD69" s="87"/>
      <c r="AE69" s="90"/>
      <c r="AF69" s="93"/>
      <c r="AG69" s="90"/>
    </row>
    <row r="70" ht="13.5">
      <c r="G70" s="54"/>
    </row>
  </sheetData>
  <mergeCells count="203">
    <mergeCell ref="C2:S2"/>
    <mergeCell ref="D4:H4"/>
    <mergeCell ref="I4:M4"/>
    <mergeCell ref="N4:R4"/>
    <mergeCell ref="V4:W4"/>
    <mergeCell ref="B5:B7"/>
    <mergeCell ref="C5:C7"/>
    <mergeCell ref="D5:H7"/>
    <mergeCell ref="S5:S7"/>
    <mergeCell ref="T5:T7"/>
    <mergeCell ref="U5:U7"/>
    <mergeCell ref="V5:W7"/>
    <mergeCell ref="I6:I7"/>
    <mergeCell ref="M6:M7"/>
    <mergeCell ref="N6:N7"/>
    <mergeCell ref="R6:R7"/>
    <mergeCell ref="B8:B10"/>
    <mergeCell ref="C8:C10"/>
    <mergeCell ref="I8:M10"/>
    <mergeCell ref="D9:D10"/>
    <mergeCell ref="H9:H10"/>
    <mergeCell ref="N9:N10"/>
    <mergeCell ref="R9:R10"/>
    <mergeCell ref="S8:S10"/>
    <mergeCell ref="T8:T10"/>
    <mergeCell ref="U8:U10"/>
    <mergeCell ref="V8:W10"/>
    <mergeCell ref="B11:B13"/>
    <mergeCell ref="C11:C13"/>
    <mergeCell ref="N11:R13"/>
    <mergeCell ref="S11:S13"/>
    <mergeCell ref="T11:T13"/>
    <mergeCell ref="U11:U13"/>
    <mergeCell ref="V11:W13"/>
    <mergeCell ref="D12:D13"/>
    <mergeCell ref="H12:H13"/>
    <mergeCell ref="I12:I13"/>
    <mergeCell ref="M12:M13"/>
    <mergeCell ref="AD58:AD60"/>
    <mergeCell ref="AE58:AE60"/>
    <mergeCell ref="AF58:AG60"/>
    <mergeCell ref="X59:X60"/>
    <mergeCell ref="AB59:AB60"/>
    <mergeCell ref="B58:B60"/>
    <mergeCell ref="C58:C60"/>
    <mergeCell ref="I58:M60"/>
    <mergeCell ref="AC58:AC60"/>
    <mergeCell ref="D59:D60"/>
    <mergeCell ref="H59:H60"/>
    <mergeCell ref="N59:N60"/>
    <mergeCell ref="R59:R60"/>
    <mergeCell ref="S59:S60"/>
    <mergeCell ref="W59:W60"/>
    <mergeCell ref="D16:W16"/>
    <mergeCell ref="AD55:AD57"/>
    <mergeCell ref="AE55:AE57"/>
    <mergeCell ref="AF55:AG57"/>
    <mergeCell ref="X56:X57"/>
    <mergeCell ref="AB56:AB57"/>
    <mergeCell ref="C20:S20"/>
    <mergeCell ref="X54:AB54"/>
    <mergeCell ref="AC54:AE54"/>
    <mergeCell ref="AF54:AG54"/>
    <mergeCell ref="B55:B57"/>
    <mergeCell ref="C55:C57"/>
    <mergeCell ref="D55:H57"/>
    <mergeCell ref="AC55:AC57"/>
    <mergeCell ref="I56:I57"/>
    <mergeCell ref="M56:M57"/>
    <mergeCell ref="N56:N57"/>
    <mergeCell ref="R56:R57"/>
    <mergeCell ref="S56:S57"/>
    <mergeCell ref="W56:W57"/>
    <mergeCell ref="C52:S52"/>
    <mergeCell ref="B54:C54"/>
    <mergeCell ref="D54:H54"/>
    <mergeCell ref="I54:M54"/>
    <mergeCell ref="N54:R54"/>
    <mergeCell ref="S54:W54"/>
    <mergeCell ref="D22:H22"/>
    <mergeCell ref="I22:M22"/>
    <mergeCell ref="N22:R22"/>
    <mergeCell ref="B47:B48"/>
    <mergeCell ref="C47:C48"/>
    <mergeCell ref="L47:P48"/>
    <mergeCell ref="Q47:T48"/>
    <mergeCell ref="N24:N25"/>
    <mergeCell ref="R24:R25"/>
    <mergeCell ref="B26:B28"/>
    <mergeCell ref="V22:W22"/>
    <mergeCell ref="B23:B25"/>
    <mergeCell ref="C23:C25"/>
    <mergeCell ref="D23:H25"/>
    <mergeCell ref="S23:S25"/>
    <mergeCell ref="T23:T25"/>
    <mergeCell ref="U23:U25"/>
    <mergeCell ref="V23:W25"/>
    <mergeCell ref="I24:I25"/>
    <mergeCell ref="M24:M25"/>
    <mergeCell ref="C26:C28"/>
    <mergeCell ref="I26:M28"/>
    <mergeCell ref="S26:S28"/>
    <mergeCell ref="T26:T28"/>
    <mergeCell ref="U26:U28"/>
    <mergeCell ref="V26:W28"/>
    <mergeCell ref="D27:D28"/>
    <mergeCell ref="H27:H28"/>
    <mergeCell ref="N27:N28"/>
    <mergeCell ref="R27:R28"/>
    <mergeCell ref="B29:B31"/>
    <mergeCell ref="C29:C31"/>
    <mergeCell ref="N29:R31"/>
    <mergeCell ref="S29:S31"/>
    <mergeCell ref="T29:T31"/>
    <mergeCell ref="U29:U31"/>
    <mergeCell ref="V29:W31"/>
    <mergeCell ref="D30:D31"/>
    <mergeCell ref="H30:H31"/>
    <mergeCell ref="I30:I31"/>
    <mergeCell ref="M30:M31"/>
    <mergeCell ref="D33:H33"/>
    <mergeCell ref="I33:M33"/>
    <mergeCell ref="N33:R33"/>
    <mergeCell ref="V33:W33"/>
    <mergeCell ref="B34:B36"/>
    <mergeCell ref="C34:C36"/>
    <mergeCell ref="D34:H36"/>
    <mergeCell ref="S34:S36"/>
    <mergeCell ref="T34:T36"/>
    <mergeCell ref="U34:U36"/>
    <mergeCell ref="V34:W36"/>
    <mergeCell ref="I35:I36"/>
    <mergeCell ref="M35:M36"/>
    <mergeCell ref="N35:N36"/>
    <mergeCell ref="R35:R36"/>
    <mergeCell ref="B37:B39"/>
    <mergeCell ref="C37:C39"/>
    <mergeCell ref="I37:M39"/>
    <mergeCell ref="S37:S39"/>
    <mergeCell ref="T37:T39"/>
    <mergeCell ref="U37:U39"/>
    <mergeCell ref="V37:W39"/>
    <mergeCell ref="D38:D39"/>
    <mergeCell ref="H38:H39"/>
    <mergeCell ref="N38:N39"/>
    <mergeCell ref="R38:R39"/>
    <mergeCell ref="B40:B42"/>
    <mergeCell ref="C40:C42"/>
    <mergeCell ref="N40:R42"/>
    <mergeCell ref="S40:S42"/>
    <mergeCell ref="T40:T42"/>
    <mergeCell ref="U40:U42"/>
    <mergeCell ref="V40:W42"/>
    <mergeCell ref="D41:D42"/>
    <mergeCell ref="H41:H42"/>
    <mergeCell ref="I41:I42"/>
    <mergeCell ref="M41:M42"/>
    <mergeCell ref="B61:B63"/>
    <mergeCell ref="C61:C63"/>
    <mergeCell ref="N61:R63"/>
    <mergeCell ref="AC61:AC63"/>
    <mergeCell ref="AB62:AB63"/>
    <mergeCell ref="AF61:AG63"/>
    <mergeCell ref="D62:D63"/>
    <mergeCell ref="H62:H63"/>
    <mergeCell ref="I62:I63"/>
    <mergeCell ref="M62:M63"/>
    <mergeCell ref="S62:S63"/>
    <mergeCell ref="W62:W63"/>
    <mergeCell ref="X62:X63"/>
    <mergeCell ref="AC64:AC66"/>
    <mergeCell ref="AB65:AB66"/>
    <mergeCell ref="AD61:AD63"/>
    <mergeCell ref="AE61:AE63"/>
    <mergeCell ref="N65:N66"/>
    <mergeCell ref="R65:R66"/>
    <mergeCell ref="X65:X66"/>
    <mergeCell ref="B64:B66"/>
    <mergeCell ref="C64:C66"/>
    <mergeCell ref="S64:W66"/>
    <mergeCell ref="D65:D66"/>
    <mergeCell ref="H65:H66"/>
    <mergeCell ref="I65:I66"/>
    <mergeCell ref="M65:M66"/>
    <mergeCell ref="B67:B69"/>
    <mergeCell ref="C67:C69"/>
    <mergeCell ref="X67:AB69"/>
    <mergeCell ref="AC67:AC69"/>
    <mergeCell ref="W68:W69"/>
    <mergeCell ref="D68:D69"/>
    <mergeCell ref="H68:H69"/>
    <mergeCell ref="I68:I69"/>
    <mergeCell ref="M68:M69"/>
    <mergeCell ref="F48:I50"/>
    <mergeCell ref="AD67:AD69"/>
    <mergeCell ref="AE67:AE69"/>
    <mergeCell ref="AF67:AG69"/>
    <mergeCell ref="N68:N69"/>
    <mergeCell ref="R68:R69"/>
    <mergeCell ref="S68:S69"/>
    <mergeCell ref="AD64:AD66"/>
    <mergeCell ref="AE64:AE66"/>
    <mergeCell ref="AF64:AG66"/>
  </mergeCells>
  <conditionalFormatting sqref="B43:C44 B5:B7">
    <cfRule type="expression" priority="1" dxfId="2" stopIfTrue="1">
      <formula>V5=1</formula>
    </cfRule>
    <cfRule type="expression" priority="2" dxfId="3" stopIfTrue="1">
      <formula>V5=2</formula>
    </cfRule>
  </conditionalFormatting>
  <conditionalFormatting sqref="V5:W13 V23:W31 V34:W44 AF55:AG69">
    <cfRule type="cellIs" priority="3" dxfId="0" operator="equal" stopIfTrue="1">
      <formula>1</formula>
    </cfRule>
    <cfRule type="cellIs" priority="4" dxfId="1" operator="equal" stopIfTrue="1">
      <formula>2</formula>
    </cfRule>
  </conditionalFormatting>
  <conditionalFormatting sqref="B8:B13 B23:B31 B34:B42">
    <cfRule type="expression" priority="5" dxfId="2" stopIfTrue="1">
      <formula>V8=1</formula>
    </cfRule>
    <cfRule type="expression" priority="6" dxfId="3" stopIfTrue="1">
      <formula>V8=2</formula>
    </cfRule>
  </conditionalFormatting>
  <conditionalFormatting sqref="B55:B69">
    <cfRule type="expression" priority="7" dxfId="2" stopIfTrue="1">
      <formula>AF55=1</formula>
    </cfRule>
    <cfRule type="expression" priority="8" dxfId="3" stopIfTrue="1">
      <formula>AF55=2</formula>
    </cfRule>
  </conditionalFormatting>
  <conditionalFormatting sqref="C55:C69">
    <cfRule type="expression" priority="9" dxfId="2" stopIfTrue="1">
      <formula>AF55=1</formula>
    </cfRule>
    <cfRule type="expression" priority="10" dxfId="3" stopIfTrue="1">
      <formula>AF55=2</formula>
    </cfRule>
  </conditionalFormatting>
  <conditionalFormatting sqref="C34:C42 C23:C31 C5:C13">
    <cfRule type="expression" priority="11" dxfId="2" stopIfTrue="1">
      <formula>V5=1</formula>
    </cfRule>
    <cfRule type="expression" priority="12" dxfId="3" stopIfTrue="1">
      <formula>V5=2</formula>
    </cfRule>
  </conditionalFormatting>
  <printOptions/>
  <pageMargins left="0.75" right="0.75" top="1" bottom="1" header="0.512" footer="0.512"/>
  <pageSetup orientation="portrait" paperSize="9" scale="82" r:id="rId2"/>
  <rowBreaks count="1" manualBreakCount="1">
    <brk id="50" max="3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J8" sqref="J8"/>
    </sheetView>
  </sheetViews>
  <sheetFormatPr defaultColWidth="9.00390625" defaultRowHeight="13.5"/>
  <cols>
    <col min="2" max="2" width="4.25390625" style="0" customWidth="1"/>
    <col min="3" max="3" width="17.375" style="8" customWidth="1"/>
    <col min="4" max="4" width="17.625" style="8" customWidth="1"/>
    <col min="5" max="5" width="8.375" style="0" customWidth="1"/>
    <col min="6" max="6" width="7.25390625" style="0" customWidth="1"/>
  </cols>
  <sheetData>
    <row r="1" spans="1:5" ht="21.75" customHeight="1">
      <c r="A1" s="9" t="s">
        <v>13</v>
      </c>
      <c r="B1" s="9"/>
      <c r="C1" s="10" t="s">
        <v>14</v>
      </c>
      <c r="D1" s="10" t="s">
        <v>15</v>
      </c>
      <c r="E1" s="10" t="s">
        <v>66</v>
      </c>
    </row>
    <row r="2" spans="1:6" ht="21.75" customHeight="1">
      <c r="A2" s="180" t="s">
        <v>16</v>
      </c>
      <c r="B2" s="9">
        <v>1</v>
      </c>
      <c r="C2" s="11" t="s">
        <v>42</v>
      </c>
      <c r="D2" s="11"/>
      <c r="E2" s="10" t="s">
        <v>65</v>
      </c>
      <c r="F2" t="s">
        <v>17</v>
      </c>
    </row>
    <row r="3" spans="1:6" ht="21.75" customHeight="1">
      <c r="A3" s="180"/>
      <c r="B3" s="9">
        <v>2</v>
      </c>
      <c r="C3" s="11" t="s">
        <v>43</v>
      </c>
      <c r="D3" s="10"/>
      <c r="E3" s="10" t="s">
        <v>65</v>
      </c>
      <c r="F3" t="s">
        <v>17</v>
      </c>
    </row>
    <row r="4" spans="1:6" ht="21.75" customHeight="1">
      <c r="A4" s="180"/>
      <c r="B4" s="9">
        <v>3</v>
      </c>
      <c r="C4" s="11" t="s">
        <v>44</v>
      </c>
      <c r="D4" s="10"/>
      <c r="E4" s="10" t="s">
        <v>65</v>
      </c>
      <c r="F4" t="s">
        <v>17</v>
      </c>
    </row>
    <row r="5" spans="1:6" ht="21.75" customHeight="1">
      <c r="A5" s="181" t="s">
        <v>18</v>
      </c>
      <c r="B5" s="9">
        <v>1</v>
      </c>
      <c r="C5" s="11" t="s">
        <v>45</v>
      </c>
      <c r="D5" s="11"/>
      <c r="E5" s="10">
        <v>1</v>
      </c>
      <c r="F5" t="s">
        <v>28</v>
      </c>
    </row>
    <row r="6" spans="1:6" ht="21.75" customHeight="1">
      <c r="A6" s="182"/>
      <c r="B6" s="9">
        <v>2</v>
      </c>
      <c r="C6" s="11" t="s">
        <v>46</v>
      </c>
      <c r="D6" s="11"/>
      <c r="E6" s="10">
        <v>1</v>
      </c>
      <c r="F6" t="s">
        <v>17</v>
      </c>
    </row>
    <row r="7" spans="1:6" ht="21.75" customHeight="1">
      <c r="A7" s="182"/>
      <c r="B7" s="9">
        <v>3</v>
      </c>
      <c r="C7" s="11" t="s">
        <v>47</v>
      </c>
      <c r="D7" s="11"/>
      <c r="E7" s="10">
        <v>1</v>
      </c>
      <c r="F7" t="s">
        <v>17</v>
      </c>
    </row>
    <row r="8" spans="1:6" ht="21.75" customHeight="1">
      <c r="A8" s="182"/>
      <c r="B8" s="9">
        <v>4</v>
      </c>
      <c r="C8" s="11" t="s">
        <v>48</v>
      </c>
      <c r="D8" s="11"/>
      <c r="E8" s="10">
        <v>2</v>
      </c>
      <c r="F8" t="s">
        <v>17</v>
      </c>
    </row>
    <row r="9" spans="1:6" ht="21.75" customHeight="1">
      <c r="A9" s="182"/>
      <c r="B9" s="9">
        <v>5</v>
      </c>
      <c r="C9" s="11" t="s">
        <v>49</v>
      </c>
      <c r="D9" s="11"/>
      <c r="E9" s="10">
        <v>2</v>
      </c>
      <c r="F9" t="s">
        <v>17</v>
      </c>
    </row>
    <row r="10" spans="1:7" ht="21.75" customHeight="1">
      <c r="A10" s="182"/>
      <c r="B10" s="9">
        <v>6</v>
      </c>
      <c r="C10" s="11" t="s">
        <v>41</v>
      </c>
      <c r="D10" s="11" t="s">
        <v>52</v>
      </c>
      <c r="E10" s="10">
        <v>6</v>
      </c>
      <c r="F10" t="s">
        <v>17</v>
      </c>
      <c r="G10" t="s">
        <v>27</v>
      </c>
    </row>
    <row r="11" spans="1:6" ht="21.75" customHeight="1">
      <c r="A11" s="182"/>
      <c r="B11" s="9">
        <v>7</v>
      </c>
      <c r="C11" s="11" t="s">
        <v>50</v>
      </c>
      <c r="D11" s="11"/>
      <c r="E11" s="10">
        <v>2</v>
      </c>
      <c r="F11" t="s">
        <v>17</v>
      </c>
    </row>
    <row r="12" spans="1:6" ht="21.75" customHeight="1">
      <c r="A12" s="183"/>
      <c r="B12" s="9">
        <v>8</v>
      </c>
      <c r="C12" s="11" t="s">
        <v>51</v>
      </c>
      <c r="D12" s="10"/>
      <c r="E12" s="10">
        <v>3</v>
      </c>
      <c r="F12" t="s">
        <v>17</v>
      </c>
    </row>
    <row r="13" spans="1:7" ht="21.75" customHeight="1">
      <c r="A13" s="182" t="s">
        <v>32</v>
      </c>
      <c r="B13" s="9">
        <v>1</v>
      </c>
      <c r="C13" s="11" t="s">
        <v>38</v>
      </c>
      <c r="D13" s="11" t="s">
        <v>54</v>
      </c>
      <c r="E13" s="10">
        <v>6</v>
      </c>
      <c r="F13" t="s">
        <v>28</v>
      </c>
      <c r="G13" t="s">
        <v>27</v>
      </c>
    </row>
    <row r="14" spans="1:6" ht="21.75" customHeight="1">
      <c r="A14" s="183"/>
      <c r="B14" s="9">
        <v>2</v>
      </c>
      <c r="C14" s="11" t="s">
        <v>53</v>
      </c>
      <c r="D14" s="11"/>
      <c r="E14" s="10">
        <v>3</v>
      </c>
      <c r="F14" t="s">
        <v>17</v>
      </c>
    </row>
    <row r="15" spans="1:6" ht="21.75" customHeight="1">
      <c r="A15" s="181" t="s">
        <v>19</v>
      </c>
      <c r="B15" s="9">
        <v>1</v>
      </c>
      <c r="C15" s="11" t="s">
        <v>30</v>
      </c>
      <c r="D15" s="10"/>
      <c r="E15" s="10">
        <v>3</v>
      </c>
      <c r="F15" t="s">
        <v>17</v>
      </c>
    </row>
    <row r="16" spans="1:7" ht="21.75" customHeight="1">
      <c r="A16" s="182"/>
      <c r="B16" s="9">
        <v>2</v>
      </c>
      <c r="C16" s="11" t="s">
        <v>55</v>
      </c>
      <c r="D16" s="11" t="s">
        <v>25</v>
      </c>
      <c r="E16" s="10">
        <v>6</v>
      </c>
      <c r="F16" t="s">
        <v>17</v>
      </c>
      <c r="G16" t="s">
        <v>27</v>
      </c>
    </row>
    <row r="17" spans="1:6" ht="21.75" customHeight="1">
      <c r="A17" s="182"/>
      <c r="B17" s="9">
        <v>3</v>
      </c>
      <c r="C17" s="11" t="s">
        <v>56</v>
      </c>
      <c r="D17" s="10"/>
      <c r="E17" s="10">
        <v>4</v>
      </c>
      <c r="F17" t="s">
        <v>17</v>
      </c>
    </row>
    <row r="18" spans="1:6" ht="21.75" customHeight="1">
      <c r="A18" s="182"/>
      <c r="B18" s="9">
        <v>4</v>
      </c>
      <c r="C18" s="11" t="s">
        <v>57</v>
      </c>
      <c r="D18" s="10"/>
      <c r="E18" s="10">
        <v>4</v>
      </c>
      <c r="F18" t="s">
        <v>17</v>
      </c>
    </row>
    <row r="19" spans="1:7" ht="21.75" customHeight="1">
      <c r="A19" s="184" t="s">
        <v>26</v>
      </c>
      <c r="B19" s="9">
        <v>1</v>
      </c>
      <c r="C19" s="10" t="s">
        <v>39</v>
      </c>
      <c r="D19" s="11" t="s">
        <v>25</v>
      </c>
      <c r="E19" s="10">
        <v>7</v>
      </c>
      <c r="F19" t="s">
        <v>28</v>
      </c>
      <c r="G19" t="s">
        <v>27</v>
      </c>
    </row>
    <row r="20" spans="1:6" ht="21.75" customHeight="1">
      <c r="A20" s="185"/>
      <c r="B20" s="9">
        <v>2</v>
      </c>
      <c r="C20" s="10" t="s">
        <v>58</v>
      </c>
      <c r="D20" s="10"/>
      <c r="E20" s="10">
        <v>4</v>
      </c>
      <c r="F20" t="s">
        <v>17</v>
      </c>
    </row>
    <row r="21" spans="1:6" ht="21.75" customHeight="1">
      <c r="A21" s="185"/>
      <c r="B21" s="9">
        <v>3</v>
      </c>
      <c r="C21" s="10" t="s">
        <v>59</v>
      </c>
      <c r="D21" s="10"/>
      <c r="E21" s="10">
        <v>5</v>
      </c>
      <c r="F21" t="s">
        <v>31</v>
      </c>
    </row>
    <row r="22" spans="1:6" ht="21.75" customHeight="1">
      <c r="A22" s="185"/>
      <c r="B22" s="9">
        <v>4</v>
      </c>
      <c r="C22" s="10" t="s">
        <v>60</v>
      </c>
      <c r="D22" s="11" t="s">
        <v>25</v>
      </c>
      <c r="E22" s="10">
        <v>5</v>
      </c>
      <c r="F22" t="s">
        <v>31</v>
      </c>
    </row>
    <row r="23" spans="1:6" ht="21.75" customHeight="1">
      <c r="A23" s="186"/>
      <c r="B23" s="9">
        <v>5</v>
      </c>
      <c r="C23" s="10" t="s">
        <v>61</v>
      </c>
      <c r="D23" s="11" t="s">
        <v>25</v>
      </c>
      <c r="E23" s="10">
        <v>5</v>
      </c>
      <c r="F23" t="s">
        <v>31</v>
      </c>
    </row>
    <row r="24" spans="1:7" ht="21.75" customHeight="1">
      <c r="A24" s="180" t="s">
        <v>20</v>
      </c>
      <c r="B24" s="9">
        <v>1</v>
      </c>
      <c r="C24" s="10" t="s">
        <v>36</v>
      </c>
      <c r="D24" s="11" t="s">
        <v>25</v>
      </c>
      <c r="E24" s="10">
        <v>7</v>
      </c>
      <c r="F24" t="s">
        <v>28</v>
      </c>
      <c r="G24" t="s">
        <v>27</v>
      </c>
    </row>
    <row r="25" spans="1:7" ht="21.75" customHeight="1">
      <c r="A25" s="180"/>
      <c r="B25" s="9">
        <v>2</v>
      </c>
      <c r="C25" s="10" t="s">
        <v>40</v>
      </c>
      <c r="D25" s="11" t="s">
        <v>25</v>
      </c>
      <c r="E25" s="10">
        <v>7</v>
      </c>
      <c r="F25" t="s">
        <v>64</v>
      </c>
      <c r="G25" t="s">
        <v>27</v>
      </c>
    </row>
    <row r="26" spans="1:6" ht="21.75" customHeight="1">
      <c r="A26" s="180"/>
      <c r="B26" s="9">
        <v>3</v>
      </c>
      <c r="C26" s="10" t="s">
        <v>62</v>
      </c>
      <c r="D26" s="10"/>
      <c r="E26" s="10" t="s">
        <v>65</v>
      </c>
      <c r="F26" t="s">
        <v>31</v>
      </c>
    </row>
    <row r="27" spans="1:6" ht="21.75" customHeight="1">
      <c r="A27" s="180"/>
      <c r="B27" s="9">
        <v>4</v>
      </c>
      <c r="C27" s="11" t="s">
        <v>63</v>
      </c>
      <c r="D27" s="10"/>
      <c r="E27" s="10" t="s">
        <v>65</v>
      </c>
      <c r="F27" t="s">
        <v>31</v>
      </c>
    </row>
    <row r="28" ht="21.75" customHeight="1"/>
    <row r="29" spans="1:6" ht="21.75" customHeight="1">
      <c r="A29" s="8" t="s">
        <v>21</v>
      </c>
      <c r="B29">
        <f>COUNT(B2:B27)</f>
        <v>26</v>
      </c>
      <c r="C29" s="6" t="s">
        <v>22</v>
      </c>
      <c r="F29" t="s">
        <v>23</v>
      </c>
    </row>
    <row r="30" spans="6:7" ht="21.75" customHeight="1">
      <c r="F30">
        <f>COUNTA(G2:G27)</f>
        <v>6</v>
      </c>
      <c r="G30" t="s">
        <v>22</v>
      </c>
    </row>
  </sheetData>
  <sheetProtection selectLockedCells="1" selectUnlockedCells="1"/>
  <mergeCells count="6">
    <mergeCell ref="A24:A27"/>
    <mergeCell ref="A2:A4"/>
    <mergeCell ref="A15:A18"/>
    <mergeCell ref="A5:A12"/>
    <mergeCell ref="A13:A14"/>
    <mergeCell ref="A19:A2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篠藤眞</dc:creator>
  <cp:keywords/>
  <dc:description/>
  <cp:lastModifiedBy>Fujita</cp:lastModifiedBy>
  <cp:lastPrinted>2017-03-09T13:19:39Z</cp:lastPrinted>
  <dcterms:created xsi:type="dcterms:W3CDTF">2017-03-02T14:35:03Z</dcterms:created>
  <dcterms:modified xsi:type="dcterms:W3CDTF">2019-03-16T09:39:16Z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