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表紙" sheetId="1" r:id="rId1"/>
    <sheet name="親子ダブルス" sheetId="2" r:id="rId2"/>
  </sheets>
  <definedNames>
    <definedName name="_xlnm.Print_Area" localSheetId="1">'親子ダブルス'!$A$1:$AC$375</definedName>
    <definedName name="_xlnm.Print_Area" localSheetId="0">'表紙'!$A$1:$I$47</definedName>
  </definedNames>
  <calcPr fullCalcOnLoad="1"/>
</workbook>
</file>

<file path=xl/sharedStrings.xml><?xml version="1.0" encoding="utf-8"?>
<sst xmlns="http://schemas.openxmlformats.org/spreadsheetml/2006/main" count="1000" uniqueCount="275">
  <si>
    <t>親子ダブルス大会</t>
  </si>
  <si>
    <t>期　　日</t>
  </si>
  <si>
    <t>場　　所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</si>
  <si>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</si>
  <si>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</si>
  <si>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</si>
  <si>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</si>
  <si>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</si>
  <si>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２部</t>
  </si>
  <si>
    <t>３部</t>
  </si>
  <si>
    <t>４部</t>
  </si>
  <si>
    <t>令和元年度</t>
  </si>
  <si>
    <t>令和元年８月２５日（日）</t>
  </si>
  <si>
    <t>新居浜山根総合体育館</t>
  </si>
  <si>
    <t>指導者</t>
  </si>
  <si>
    <t>勝敗</t>
  </si>
  <si>
    <t>順位</t>
  </si>
  <si>
    <t>-</t>
  </si>
  <si>
    <t>-</t>
  </si>
  <si>
    <t>-</t>
  </si>
  <si>
    <t>-</t>
  </si>
  <si>
    <t>-</t>
  </si>
  <si>
    <t>-</t>
  </si>
  <si>
    <t>-</t>
  </si>
  <si>
    <t>Cブロック</t>
  </si>
  <si>
    <t>-</t>
  </si>
  <si>
    <t>-</t>
  </si>
  <si>
    <t>-</t>
  </si>
  <si>
    <t>-</t>
  </si>
  <si>
    <t>Dブロック</t>
  </si>
  <si>
    <t>-</t>
  </si>
  <si>
    <t>-</t>
  </si>
  <si>
    <t>Aブロック</t>
  </si>
  <si>
    <t>Bブロック</t>
  </si>
  <si>
    <t>(船　木)　</t>
  </si>
  <si>
    <t>(神　郷)　</t>
  </si>
  <si>
    <t>(大生院)</t>
  </si>
  <si>
    <t>山内　美侑
三谷　英生</t>
  </si>
  <si>
    <t>松木　頼希
曽我部希風</t>
  </si>
  <si>
    <t>永易　蒼大
岩間　義隆</t>
  </si>
  <si>
    <t>松木・曽我部</t>
  </si>
  <si>
    <t>永易・岩間</t>
  </si>
  <si>
    <t>(宮　西)　</t>
  </si>
  <si>
    <t>田坂羽瑠人
星加　勇哉</t>
  </si>
  <si>
    <t>神野ななほ
波多　柚香</t>
  </si>
  <si>
    <t>田坂・星加</t>
  </si>
  <si>
    <t>佐々木・長原</t>
  </si>
  <si>
    <t>神野・波多</t>
  </si>
  <si>
    <t>田坂　颯汰
田坂　厚司</t>
  </si>
  <si>
    <t>波多　生磨
波多大五郎</t>
  </si>
  <si>
    <t>井上　翔稀
井上　隆行</t>
  </si>
  <si>
    <t>田坂・田坂</t>
  </si>
  <si>
    <t>波多・波多</t>
  </si>
  <si>
    <t>井上・井上</t>
  </si>
  <si>
    <t>(新　小)　</t>
  </si>
  <si>
    <t>福田　央毅
浮橋　隆二</t>
  </si>
  <si>
    <t>渡部　　晄
白石　輝義</t>
  </si>
  <si>
    <t>鍵山　琴巴
瀬尾　光司</t>
  </si>
  <si>
    <t>福本　桜輝
森　宏次郎</t>
  </si>
  <si>
    <t>福田・浮橋</t>
  </si>
  <si>
    <t>渡部・白石</t>
  </si>
  <si>
    <t>鍵山・瀬尾</t>
  </si>
  <si>
    <t>福本・森</t>
  </si>
  <si>
    <t>-</t>
  </si>
  <si>
    <t>Eブロック</t>
  </si>
  <si>
    <t>Fブロック</t>
  </si>
  <si>
    <t>(中　萩)　</t>
  </si>
  <si>
    <t>(角　野)　</t>
  </si>
  <si>
    <t>藤本　向汰
藤本　雄介</t>
  </si>
  <si>
    <t>永易那々実
永易　　梢</t>
  </si>
  <si>
    <t>三並・三並</t>
  </si>
  <si>
    <t>藤本・藤本</t>
  </si>
  <si>
    <t>永易・永易</t>
  </si>
  <si>
    <t>(惣　開)　</t>
  </si>
  <si>
    <t>山内　理子
山内　結衣</t>
  </si>
  <si>
    <t>篠原　聖波
佐薙　博幸</t>
  </si>
  <si>
    <t>合田　夏葵
合田　健司</t>
  </si>
  <si>
    <t>山内・山内</t>
  </si>
  <si>
    <t>篠原・佐薙</t>
  </si>
  <si>
    <t>合田・合田</t>
  </si>
  <si>
    <t>難波江柚季
難波江千鶴</t>
  </si>
  <si>
    <t>上田　優李
上田　優介</t>
  </si>
  <si>
    <t>永易　彩音
永易　敬二</t>
  </si>
  <si>
    <t>難波江・難波江</t>
  </si>
  <si>
    <t>上田・上田</t>
  </si>
  <si>
    <t>脇山　真鈴
脇山　　響</t>
  </si>
  <si>
    <t>篠藤　美佑
篠藤　　眞</t>
  </si>
  <si>
    <t>登尾　美羽
登尾　沙織</t>
  </si>
  <si>
    <t>脇山・脇山</t>
  </si>
  <si>
    <t>登尾・登尾</t>
  </si>
  <si>
    <t>森　久玲愛
森　　克仁</t>
  </si>
  <si>
    <t>大中　悠輔
大中　洋茂</t>
  </si>
  <si>
    <t>高島　成史
高島　慶一</t>
  </si>
  <si>
    <t>森・森</t>
  </si>
  <si>
    <t>高島・高島</t>
  </si>
  <si>
    <t>丸金　実生
丸金　歩生</t>
  </si>
  <si>
    <t>伊藤　蒼真
伊藤　和義</t>
  </si>
  <si>
    <t>曽我部采夏
曽我部徳寿</t>
  </si>
  <si>
    <t>田中　暁葉
田中　　彩</t>
  </si>
  <si>
    <t>丸金・丸金</t>
  </si>
  <si>
    <t>伊藤・伊藤</t>
  </si>
  <si>
    <t>曽我部・曽我部</t>
  </si>
  <si>
    <t>田中・田中</t>
  </si>
  <si>
    <t>A</t>
  </si>
  <si>
    <t>B</t>
  </si>
  <si>
    <t>C</t>
  </si>
  <si>
    <t>D</t>
  </si>
  <si>
    <t>E</t>
  </si>
  <si>
    <t>F</t>
  </si>
  <si>
    <t>-</t>
  </si>
  <si>
    <t>-</t>
  </si>
  <si>
    <t>Gブロック</t>
  </si>
  <si>
    <t>Hブロック</t>
  </si>
  <si>
    <t>A</t>
  </si>
  <si>
    <t>B</t>
  </si>
  <si>
    <t>C</t>
  </si>
  <si>
    <t>D</t>
  </si>
  <si>
    <t>(角　野)　</t>
  </si>
  <si>
    <t>(惣　開)　</t>
  </si>
  <si>
    <t>(大生院)</t>
  </si>
  <si>
    <t>高橋　昊旗
高橋　智子</t>
  </si>
  <si>
    <t>鍵山　碧月
鍵山　亜弓</t>
  </si>
  <si>
    <t>高橋・高橋</t>
  </si>
  <si>
    <t>鍵山・鍵山</t>
  </si>
  <si>
    <t>(船　木)　</t>
  </si>
  <si>
    <t>(惣　開)　</t>
  </si>
  <si>
    <t>(中　萩)　</t>
  </si>
  <si>
    <t>田中　千咲
田中　慎也</t>
  </si>
  <si>
    <t>大中　瑞穂
大中　敦子</t>
  </si>
  <si>
    <t>大澤　友香
大澤　基江</t>
  </si>
  <si>
    <t>田中・田中</t>
  </si>
  <si>
    <t>大中・大中</t>
  </si>
  <si>
    <t>大澤・大澤</t>
  </si>
  <si>
    <t>(惣　開)　</t>
  </si>
  <si>
    <t>(角　野)　</t>
  </si>
  <si>
    <t>秋本　華奈
秋本　和美</t>
  </si>
  <si>
    <t>篠原　蒼波
佐光　美晴</t>
  </si>
  <si>
    <t>藤本　桜彩
藤本　宏美</t>
  </si>
  <si>
    <t>秋本・秋本</t>
  </si>
  <si>
    <t>篠原・佐光</t>
  </si>
  <si>
    <t>藤本・藤本</t>
  </si>
  <si>
    <t>(大生院)</t>
  </si>
  <si>
    <t>(神　郷)　</t>
  </si>
  <si>
    <t>(角　野)　</t>
  </si>
  <si>
    <t>井上　　禮
井上麻由護</t>
  </si>
  <si>
    <t>白石鼓太郎
白石紗希子</t>
  </si>
  <si>
    <t>井上・井上</t>
  </si>
  <si>
    <t>白石・白石</t>
  </si>
  <si>
    <t>(神　郷)　</t>
  </si>
  <si>
    <t>(大生院)</t>
  </si>
  <si>
    <t>松場　来羽
松場　美羽</t>
  </si>
  <si>
    <t>加藤　莉歩
加藤　有貴</t>
  </si>
  <si>
    <t>瀧本　　蛍
瀧本　　静</t>
  </si>
  <si>
    <t>松場・松場</t>
  </si>
  <si>
    <t>加藤・加藤</t>
  </si>
  <si>
    <t>瀧本・瀧本</t>
  </si>
  <si>
    <t>(宮　西)　</t>
  </si>
  <si>
    <t>(神　郷)　</t>
  </si>
  <si>
    <t>秋月　花心
秋月　知也</t>
  </si>
  <si>
    <t>小寺　真瑚
小寺　　泉</t>
  </si>
  <si>
    <t>秋月・秋月</t>
  </si>
  <si>
    <t>小寺・小寺</t>
  </si>
  <si>
    <t>福田・福田</t>
  </si>
  <si>
    <t>(惣　開)　</t>
  </si>
  <si>
    <t>(宮　西)　</t>
  </si>
  <si>
    <t>(神　郷)　</t>
  </si>
  <si>
    <t>杉山　一真
杉山　密香</t>
  </si>
  <si>
    <t>山﨑　結衣
山﨑美恵子</t>
  </si>
  <si>
    <t>森　結紀菜
森　　春奈</t>
  </si>
  <si>
    <t>杉山・杉山</t>
  </si>
  <si>
    <t>山﨑・山﨑</t>
  </si>
  <si>
    <t>(新　小)　</t>
  </si>
  <si>
    <t>(中　萩)</t>
  </si>
  <si>
    <t>(大生院)</t>
  </si>
  <si>
    <t>河合　紗希
河合　祐時</t>
  </si>
  <si>
    <t>十亀　快都
十亀　靖章</t>
  </si>
  <si>
    <t>竹林　愛乃
竹林　栄一</t>
  </si>
  <si>
    <t>河合・河合</t>
  </si>
  <si>
    <t>十亀・十亀</t>
  </si>
  <si>
    <t>竹林・竹林</t>
  </si>
  <si>
    <t>G</t>
  </si>
  <si>
    <t>A</t>
  </si>
  <si>
    <t>H</t>
  </si>
  <si>
    <t>-</t>
  </si>
  <si>
    <t>-</t>
  </si>
  <si>
    <t>-</t>
  </si>
  <si>
    <t>-</t>
  </si>
  <si>
    <t>-</t>
  </si>
  <si>
    <t>-</t>
  </si>
  <si>
    <t>-</t>
  </si>
  <si>
    <t>-</t>
  </si>
  <si>
    <t>-</t>
  </si>
  <si>
    <t>Iブロック</t>
  </si>
  <si>
    <t>鈴木　菜月
鈴木　崇久</t>
  </si>
  <si>
    <t>曽我部　杏
曽我部章雄</t>
  </si>
  <si>
    <t>竹林　　壮
竹林　裕子</t>
  </si>
  <si>
    <t>鈴木・鈴木</t>
  </si>
  <si>
    <t>曽我部・曽我部</t>
  </si>
  <si>
    <t>濱田莉愛奈
濱田可奈絵</t>
  </si>
  <si>
    <t>石川　紘己
石川　和明</t>
  </si>
  <si>
    <t>松木　絢翔
松木　良太</t>
  </si>
  <si>
    <t>濱田・濱田</t>
  </si>
  <si>
    <t>石川・石川</t>
  </si>
  <si>
    <t>松木・松木</t>
  </si>
  <si>
    <t>木村　陽菜
木村　真也</t>
  </si>
  <si>
    <t>波多　瑛太
波多　直人</t>
  </si>
  <si>
    <t>山元菜乃子
山元有美子</t>
  </si>
  <si>
    <t>木村・木村</t>
  </si>
  <si>
    <t>波多・波多</t>
  </si>
  <si>
    <t>山元・山元</t>
  </si>
  <si>
    <t>横堀　風里
横堀　里美</t>
  </si>
  <si>
    <t>田中僚一郎
田中　昌由</t>
  </si>
  <si>
    <t>奥村　　蒼
奥村　理絵</t>
  </si>
  <si>
    <t>横堀・横堀</t>
  </si>
  <si>
    <t>奥村・奥村</t>
  </si>
  <si>
    <t>石川　将寛
石川　志保</t>
  </si>
  <si>
    <t>樋口　　凜
樋口　漢子</t>
  </si>
  <si>
    <t>芝・芝</t>
  </si>
  <si>
    <t>樋口・樋口</t>
  </si>
  <si>
    <t>松岡　結月
松岡　　綾</t>
  </si>
  <si>
    <t>坂出　六花
坂出　綾子</t>
  </si>
  <si>
    <t>森　陽葉里
森　　美幸</t>
  </si>
  <si>
    <t>松岡・松岡</t>
  </si>
  <si>
    <t>坂出・坂出</t>
  </si>
  <si>
    <t>森・森</t>
  </si>
  <si>
    <t>濱岡　竜矢
濱岡　鮎美</t>
  </si>
  <si>
    <t>浦川　真緒
浦川　玲子</t>
  </si>
  <si>
    <t>高橋　風音
高橋　光代</t>
  </si>
  <si>
    <t>濱岡・濱岡</t>
  </si>
  <si>
    <t>浦川・浦川</t>
  </si>
  <si>
    <t>寺田　龍平
寺田有希子</t>
  </si>
  <si>
    <t>和田　悠亜
和田　真幸</t>
  </si>
  <si>
    <t>神野　莉子
神野　直幸</t>
  </si>
  <si>
    <t>寺田・寺田</t>
  </si>
  <si>
    <t>和田・和田</t>
  </si>
  <si>
    <t>神野・神野</t>
  </si>
  <si>
    <r>
      <t xml:space="preserve">曽我部　唯
</t>
    </r>
    <r>
      <rPr>
        <sz val="10"/>
        <color indexed="8"/>
        <rFont val="ＭＳ Ｐゴシック"/>
        <family val="3"/>
      </rPr>
      <t>曽我部奈津子</t>
    </r>
  </si>
  <si>
    <t>伊藤　妃菜
伊藤　友美</t>
  </si>
  <si>
    <t>苅田　苺衣
苅田　　恵</t>
  </si>
  <si>
    <t>曽我部・曽我部</t>
  </si>
  <si>
    <t>伊藤・伊藤</t>
  </si>
  <si>
    <t>苅田・苅田</t>
  </si>
  <si>
    <t>I</t>
  </si>
  <si>
    <t>篠藤・篠藤</t>
  </si>
  <si>
    <t>山内・三谷</t>
  </si>
  <si>
    <r>
      <t>難波江つぐみ</t>
    </r>
    <r>
      <rPr>
        <sz val="11"/>
        <color indexed="8"/>
        <rFont val="ＭＳ Ｐゴシック"/>
        <family val="3"/>
      </rPr>
      <t xml:space="preserve">
難波江隼人</t>
    </r>
  </si>
  <si>
    <t>藤原　柚希
近藤ひろみ</t>
  </si>
  <si>
    <t>藤原・近藤</t>
  </si>
  <si>
    <t>15-08
15-04</t>
  </si>
  <si>
    <t>10-15
07-15</t>
  </si>
  <si>
    <t>11-15
09-15</t>
  </si>
  <si>
    <t>15-10
12-15
14-15</t>
  </si>
  <si>
    <t>12-15
08-15</t>
  </si>
  <si>
    <t>15-08
12-15
08-15</t>
  </si>
  <si>
    <t>15-14
11-15
12-15</t>
  </si>
  <si>
    <t>09-15
15-05
14-15</t>
  </si>
  <si>
    <t>15-12
15-03</t>
  </si>
  <si>
    <t>10-15
08-15</t>
  </si>
  <si>
    <t>09-15
10-15</t>
  </si>
  <si>
    <t>15-14
13-15
15-13</t>
  </si>
  <si>
    <t>15-14
15-05</t>
  </si>
  <si>
    <t>15-11
15-14</t>
  </si>
  <si>
    <t>15-12
15-13</t>
  </si>
  <si>
    <t>15-13
15-12</t>
  </si>
  <si>
    <t>15-14
15-13</t>
  </si>
  <si>
    <t>佐々木弥都
長原　芽美</t>
  </si>
  <si>
    <t>11-15
11-15</t>
  </si>
  <si>
    <t>10-15
15-08
09-15</t>
  </si>
  <si>
    <t>15-09
11-15
15-11</t>
  </si>
  <si>
    <t>三並　汰生
三並麻衣子</t>
  </si>
  <si>
    <t>15-13
09-15
13-15</t>
  </si>
  <si>
    <t>福田希乃花
福田　恵子</t>
  </si>
  <si>
    <t>14-15
15-09
12-15</t>
  </si>
  <si>
    <t>芝　里依咲
芝　まゆみ</t>
  </si>
  <si>
    <t>11-15
15-09
15-10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</si>
</sst>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8"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2"/>
      <color indexed="8"/>
      <name val="Osaka"/>
      <family val="3"/>
    </font>
    <font>
      <sz val="11"/>
      <color indexed="17"/>
      <name val="ＭＳ Ｐゴシック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8"/>
      <color indexed="10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9"/>
      <name val="ＭＳ Ｐゴシック"/>
      <family val="3"/>
    </font>
    <font>
      <sz val="10"/>
      <color indexed="63"/>
      <name val="ＭＳ Ｐ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22"/>
      <name val="ＭＳ Ｐゴシック"/>
      <family val="3"/>
    </font>
    <font>
      <sz val="11"/>
      <color indexed="22"/>
      <name val="ＭＳ Ｐゴシック"/>
      <family val="3"/>
    </font>
    <font>
      <sz val="8"/>
      <color indexed="22"/>
      <name val="ＭＳ ゴシック"/>
      <family val="3"/>
    </font>
    <font>
      <sz val="12"/>
      <color indexed="22"/>
      <name val="ＭＳ ゴシック"/>
      <family val="3"/>
    </font>
    <font>
      <b/>
      <sz val="18"/>
      <color indexed="10"/>
      <name val="Osaka"/>
      <family val="3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79">
    <xf numFmtId="0" fontId="0" fillId="0" borderId="0" applyAlignment="0">
      <protection locked="0"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0" applyNumberFormat="0" applyFill="0" applyBorder="0">
      <alignment vertical="center"/>
      <protection locked="0"/>
    </xf>
    <xf numFmtId="0" fontId="29" fillId="13" borderId="0" applyNumberFormat="0" applyBorder="0">
      <alignment vertical="center"/>
      <protection locked="0"/>
    </xf>
    <xf numFmtId="0" fontId="29" fillId="14" borderId="0" applyNumberFormat="0" applyBorder="0">
      <alignment vertical="center"/>
      <protection locked="0"/>
    </xf>
    <xf numFmtId="0" fontId="28" fillId="15" borderId="0" applyNumberFormat="0" applyBorder="0">
      <alignment vertical="center"/>
      <protection locked="0"/>
    </xf>
    <xf numFmtId="0" fontId="30" fillId="16" borderId="0" applyNumberFormat="0" applyBorder="0">
      <alignment vertical="center"/>
      <protection locked="0"/>
    </xf>
    <xf numFmtId="0" fontId="31" fillId="17" borderId="0" applyNumberFormat="0" applyBorder="0">
      <alignment vertical="center"/>
      <protection locked="0"/>
    </xf>
    <xf numFmtId="0" fontId="0" fillId="0" borderId="0">
      <alignment vertical="center"/>
      <protection locked="0"/>
    </xf>
    <xf numFmtId="0" fontId="32" fillId="0" borderId="0" applyNumberFormat="0" applyFill="0" applyBorder="0">
      <alignment vertical="center"/>
      <protection locked="0"/>
    </xf>
    <xf numFmtId="0" fontId="33" fillId="18" borderId="0" applyNumberFormat="0" applyBorder="0">
      <alignment vertical="center"/>
      <protection locked="0"/>
    </xf>
    <xf numFmtId="0" fontId="34" fillId="0" borderId="0" applyNumberFormat="0" applyFill="0" applyBorder="0">
      <alignment vertical="center"/>
      <protection locked="0"/>
    </xf>
    <xf numFmtId="0" fontId="35" fillId="0" borderId="0" applyNumberFormat="0" applyFill="0" applyBorder="0">
      <alignment vertical="center"/>
      <protection locked="0"/>
    </xf>
    <xf numFmtId="0" fontId="36" fillId="0" borderId="0" applyNumberFormat="0" applyFill="0" applyBorder="0">
      <alignment vertical="center"/>
      <protection locked="0"/>
    </xf>
    <xf numFmtId="0" fontId="37" fillId="19" borderId="0" applyNumberFormat="0" applyBorder="0">
      <alignment vertical="center"/>
      <protection locked="0"/>
    </xf>
    <xf numFmtId="0" fontId="38" fillId="19" borderId="1" applyNumberFormat="0">
      <alignment vertical="center"/>
      <protection locked="0"/>
    </xf>
    <xf numFmtId="0" fontId="0" fillId="0" borderId="0" applyNumberFormat="0" applyFill="0" applyBorder="0">
      <alignment vertical="center"/>
      <protection locked="0"/>
    </xf>
    <xf numFmtId="0" fontId="0" fillId="0" borderId="0" applyNumberFormat="0" applyFill="0" applyBorder="0">
      <alignment vertical="center"/>
      <protection locked="0"/>
    </xf>
    <xf numFmtId="0" fontId="30" fillId="0" borderId="0" applyNumberFormat="0" applyFill="0" applyBorder="0">
      <alignment vertical="center"/>
      <protection locked="0"/>
    </xf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1" borderId="2" applyNumberFormat="0" applyAlignment="0" applyProtection="0"/>
    <xf numFmtId="0" fontId="13" fillId="10" borderId="0" applyNumberFormat="0" applyBorder="0" applyAlignment="0" applyProtection="0"/>
    <xf numFmtId="9" fontId="39" fillId="0" borderId="0" applyFill="0" applyBorder="0" applyAlignment="0" applyProtection="0"/>
    <xf numFmtId="0" fontId="0" fillId="5" borderId="3" applyNumberFormat="0" applyFont="0" applyAlignment="0" applyProtection="0"/>
    <xf numFmtId="0" fontId="14" fillId="0" borderId="4" applyNumberFormat="0" applyFill="0" applyAlignment="0" applyProtection="0"/>
    <xf numFmtId="0" fontId="15" fillId="24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41" fontId="39" fillId="0" borderId="0" applyFill="0" applyBorder="0" applyAlignment="0" applyProtection="0"/>
    <xf numFmtId="43" fontId="39" fillId="0" borderId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42" fontId="39" fillId="0" borderId="0" applyFill="0" applyBorder="0" applyAlignment="0" applyProtection="0"/>
    <xf numFmtId="44" fontId="39" fillId="0" borderId="0" applyFill="0" applyBorder="0" applyAlignment="0" applyProtection="0"/>
    <xf numFmtId="0" fontId="24" fillId="3" borderId="1" applyNumberFormat="0" applyAlignment="0" applyProtection="0"/>
    <xf numFmtId="0" fontId="2" fillId="0" borderId="0" applyFont="0" applyAlignment="0">
      <protection locked="0"/>
    </xf>
    <xf numFmtId="0" fontId="3" fillId="0" borderId="0" applyFont="0" applyBorder="0" applyAlignment="0" applyProtection="0"/>
  </cellStyleXfs>
  <cellXfs count="1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77" applyFont="1" applyAlignment="1">
      <alignment/>
      <protection locked="0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6" fillId="0" borderId="0" xfId="0" applyFont="1" applyAlignment="1">
      <alignment horizontal="right" vertical="center" wrapText="1"/>
    </xf>
    <xf numFmtId="0" fontId="26" fillId="0" borderId="1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0" borderId="0" xfId="77" applyFont="1" applyAlignment="1">
      <alignment/>
      <protection locked="0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6" fillId="0" borderId="21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6" fillId="0" borderId="21" xfId="0" applyFont="1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0" fontId="26" fillId="0" borderId="21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7" fillId="0" borderId="0" xfId="77" applyFont="1" applyBorder="1" applyAlignment="1">
      <alignment horizontal="center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77" applyFont="1" applyAlignment="1">
      <alignment/>
      <protection locked="0"/>
    </xf>
    <xf numFmtId="0" fontId="46" fillId="0" borderId="0" xfId="77" applyFont="1" applyAlignment="1">
      <alignment/>
      <protection locked="0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14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4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27" xfId="0" applyFont="1" applyBorder="1" applyAlignment="1">
      <alignment horizontal="right" vertical="center"/>
    </xf>
    <xf numFmtId="0" fontId="26" fillId="0" borderId="42" xfId="0" applyFont="1" applyBorder="1" applyAlignment="1">
      <alignment vertical="center" wrapText="1"/>
    </xf>
    <xf numFmtId="0" fontId="26" fillId="0" borderId="4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1" xfId="0" applyFont="1" applyBorder="1" applyAlignment="1">
      <alignment horizontal="right" vertical="center" wrapText="1"/>
    </xf>
    <xf numFmtId="0" fontId="26" fillId="0" borderId="18" xfId="0" applyFont="1" applyBorder="1" applyAlignment="1">
      <alignment horizontal="right" vertical="center" wrapText="1"/>
    </xf>
    <xf numFmtId="0" fontId="26" fillId="0" borderId="21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6" fillId="0" borderId="42" xfId="0" applyFont="1" applyBorder="1" applyAlignment="1">
      <alignment horizontal="right" vertical="center" wrapText="1"/>
    </xf>
    <xf numFmtId="0" fontId="26" fillId="0" borderId="43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標準 2" xfId="77"/>
    <cellStyle name="良い" xfId="78"/>
  </cellStyles>
  <dxfs count="4">
    <dxf>
      <font>
        <color rgb="FFFF0000"/>
      </font>
      <border/>
    </dxf>
    <dxf>
      <font>
        <color rgb="FF000080"/>
      </font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38100</xdr:colOff>
      <xdr:row>34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971800"/>
          <a:ext cx="42672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114300</xdr:rowOff>
    </xdr:from>
    <xdr:to>
      <xdr:col>2</xdr:col>
      <xdr:colOff>533400</xdr:colOff>
      <xdr:row>4</xdr:row>
      <xdr:rowOff>38100</xdr:rowOff>
    </xdr:to>
    <xdr:sp>
      <xdr:nvSpPr>
        <xdr:cNvPr id="2" name="Rectangle 28">
          <a:hlinkClick r:id="rId2"/>
        </xdr:cNvPr>
        <xdr:cNvSpPr>
          <a:spLocks/>
        </xdr:cNvSpPr>
      </xdr:nvSpPr>
      <xdr:spPr>
        <a:xfrm>
          <a:off x="800100" y="438150"/>
          <a:ext cx="1219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16</xdr:col>
      <xdr:colOff>76200</xdr:colOff>
      <xdr:row>1</xdr:row>
      <xdr:rowOff>38100</xdr:rowOff>
    </xdr:to>
    <xdr:sp fLocksText="0">
      <xdr:nvSpPr>
        <xdr:cNvPr id="1" name="Text Box 27"/>
        <xdr:cNvSpPr txBox="1">
          <a:spLocks noChangeArrowheads="1"/>
        </xdr:cNvSpPr>
      </xdr:nvSpPr>
      <xdr:spPr>
        <a:xfrm>
          <a:off x="4248150" y="17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76200</xdr:colOff>
      <xdr:row>1</xdr:row>
      <xdr:rowOff>38100</xdr:rowOff>
    </xdr:to>
    <xdr:sp fLocksText="0">
      <xdr:nvSpPr>
        <xdr:cNvPr id="2" name="Text Box 28"/>
        <xdr:cNvSpPr txBox="1">
          <a:spLocks noChangeArrowheads="1"/>
        </xdr:cNvSpPr>
      </xdr:nvSpPr>
      <xdr:spPr>
        <a:xfrm>
          <a:off x="4248150" y="17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38100</xdr:colOff>
      <xdr:row>49</xdr:row>
      <xdr:rowOff>76200</xdr:rowOff>
    </xdr:from>
    <xdr:ext cx="361950" cy="752475"/>
    <xdr:sp>
      <xdr:nvSpPr>
        <xdr:cNvPr id="3" name="TextBox 3"/>
        <xdr:cNvSpPr txBox="1">
          <a:spLocks noChangeArrowheads="1"/>
        </xdr:cNvSpPr>
      </xdr:nvSpPr>
      <xdr:spPr>
        <a:xfrm>
          <a:off x="2686050" y="9429750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佐々木弥都
長原　芽美</a:t>
          </a:r>
        </a:p>
      </xdr:txBody>
    </xdr:sp>
    <xdr:clientData/>
  </xdr:oneCellAnchor>
  <xdr:oneCellAnchor>
    <xdr:from>
      <xdr:col>10</xdr:col>
      <xdr:colOff>38100</xdr:colOff>
      <xdr:row>132</xdr:row>
      <xdr:rowOff>76200</xdr:rowOff>
    </xdr:from>
    <xdr:ext cx="361950" cy="752475"/>
    <xdr:sp>
      <xdr:nvSpPr>
        <xdr:cNvPr id="4" name="TextBox 4"/>
        <xdr:cNvSpPr txBox="1">
          <a:spLocks noChangeArrowheads="1"/>
        </xdr:cNvSpPr>
      </xdr:nvSpPr>
      <xdr:spPr>
        <a:xfrm>
          <a:off x="3086100" y="25069800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三並　汰生
三並麻衣子</a:t>
          </a:r>
        </a:p>
      </xdr:txBody>
    </xdr:sp>
    <xdr:clientData/>
  </xdr:oneCellAnchor>
  <xdr:oneCellAnchor>
    <xdr:from>
      <xdr:col>10</xdr:col>
      <xdr:colOff>38100</xdr:colOff>
      <xdr:row>238</xdr:row>
      <xdr:rowOff>47625</xdr:rowOff>
    </xdr:from>
    <xdr:ext cx="361950" cy="752475"/>
    <xdr:sp>
      <xdr:nvSpPr>
        <xdr:cNvPr id="5" name="TextBox 5"/>
        <xdr:cNvSpPr txBox="1">
          <a:spLocks noChangeArrowheads="1"/>
        </xdr:cNvSpPr>
      </xdr:nvSpPr>
      <xdr:spPr>
        <a:xfrm>
          <a:off x="3086100" y="45005625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福田希乃花
福田　恵子</a:t>
          </a:r>
        </a:p>
      </xdr:txBody>
    </xdr:sp>
    <xdr:clientData/>
  </xdr:oneCellAnchor>
  <xdr:oneCellAnchor>
    <xdr:from>
      <xdr:col>11</xdr:col>
      <xdr:colOff>38100</xdr:colOff>
      <xdr:row>360</xdr:row>
      <xdr:rowOff>47625</xdr:rowOff>
    </xdr:from>
    <xdr:ext cx="361950" cy="609600"/>
    <xdr:sp>
      <xdr:nvSpPr>
        <xdr:cNvPr id="6" name="TextBox 6"/>
        <xdr:cNvSpPr txBox="1">
          <a:spLocks noChangeArrowheads="1"/>
        </xdr:cNvSpPr>
      </xdr:nvSpPr>
      <xdr:spPr>
        <a:xfrm>
          <a:off x="3286125" y="67913250"/>
          <a:ext cx="3619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芝里依咲
芝まゆみ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2.75" customHeight="1"/>
  <cols>
    <col min="2" max="2" width="10.50390625" style="0" customWidth="1"/>
    <col min="9" max="9" width="11.00390625" style="0" customWidth="1"/>
  </cols>
  <sheetData>
    <row r="4" ht="21" customHeight="1"/>
    <row r="6" ht="55.5">
      <c r="B6" s="1" t="s">
        <v>11</v>
      </c>
    </row>
    <row r="8" ht="55.5">
      <c r="B8" s="1" t="s">
        <v>0</v>
      </c>
    </row>
    <row r="38" spans="2:4" ht="17.25">
      <c r="B38" s="2" t="s">
        <v>1</v>
      </c>
      <c r="C38" s="2" t="s">
        <v>12</v>
      </c>
      <c r="D38" s="2"/>
    </row>
    <row r="39" spans="2:4" ht="17.25">
      <c r="B39" s="2"/>
      <c r="C39" s="2"/>
      <c r="D39" s="2"/>
    </row>
    <row r="40" spans="2:4" ht="17.25">
      <c r="B40" s="2" t="s">
        <v>2</v>
      </c>
      <c r="C40" s="2" t="s">
        <v>13</v>
      </c>
      <c r="D40" s="2"/>
    </row>
    <row r="41" spans="2:4" ht="17.25">
      <c r="B41" s="2"/>
      <c r="C41" s="2"/>
      <c r="D41" s="2"/>
    </row>
    <row r="42" spans="2:4" ht="17.25">
      <c r="B42" s="2" t="s">
        <v>3</v>
      </c>
      <c r="C42" s="2" t="s">
        <v>4</v>
      </c>
      <c r="D42" s="2"/>
    </row>
    <row r="43" spans="2:4" ht="17.25">
      <c r="B43" s="2"/>
      <c r="C43" s="2"/>
      <c r="D43" s="2"/>
    </row>
    <row r="44" spans="2:4" ht="17.25">
      <c r="B44" s="2" t="s">
        <v>5</v>
      </c>
      <c r="C44" s="2" t="s">
        <v>6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7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J3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7.625" style="0" customWidth="1"/>
    <col min="3" max="3" width="10.625" style="0" customWidth="1"/>
    <col min="4" max="29" width="2.625" style="0" customWidth="1"/>
    <col min="30" max="30" width="3.625" style="52" customWidth="1"/>
    <col min="31" max="37" width="3.625" style="0" customWidth="1"/>
  </cols>
  <sheetData>
    <row r="2" spans="2:30" s="3" customFormat="1" ht="21">
      <c r="B2" s="71" t="s">
        <v>14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AD2" s="50"/>
    </row>
    <row r="4" spans="2:30" s="11" customFormat="1" ht="15" customHeight="1">
      <c r="B4" s="12" t="s">
        <v>32</v>
      </c>
      <c r="C4" s="13"/>
      <c r="D4" s="91" t="s">
        <v>131</v>
      </c>
      <c r="E4" s="92"/>
      <c r="F4" s="92"/>
      <c r="G4" s="92"/>
      <c r="H4" s="93"/>
      <c r="I4" s="91" t="s">
        <v>40</v>
      </c>
      <c r="J4" s="92"/>
      <c r="K4" s="92"/>
      <c r="L4" s="92"/>
      <c r="M4" s="93"/>
      <c r="N4" s="91" t="s">
        <v>41</v>
      </c>
      <c r="O4" s="92"/>
      <c r="P4" s="92"/>
      <c r="Q4" s="92"/>
      <c r="R4" s="93"/>
      <c r="S4" s="14"/>
      <c r="T4" s="15" t="s">
        <v>15</v>
      </c>
      <c r="U4" s="15"/>
      <c r="V4" s="91" t="s">
        <v>16</v>
      </c>
      <c r="W4" s="93"/>
      <c r="AA4" s="16"/>
      <c r="AD4" s="51"/>
    </row>
    <row r="5" spans="2:36" s="11" customFormat="1" ht="15" customHeight="1">
      <c r="B5" s="94" t="s">
        <v>163</v>
      </c>
      <c r="C5" s="97" t="s">
        <v>91</v>
      </c>
      <c r="D5" s="100"/>
      <c r="E5" s="101"/>
      <c r="F5" s="101"/>
      <c r="G5" s="101"/>
      <c r="H5" s="102"/>
      <c r="I5" s="17" t="str">
        <f>IF(I6="","",IF(I6&gt;M6,"○","×"))</f>
        <v>○</v>
      </c>
      <c r="J5" s="18">
        <v>15</v>
      </c>
      <c r="K5" s="19" t="s">
        <v>17</v>
      </c>
      <c r="L5" s="18">
        <v>11</v>
      </c>
      <c r="M5" s="9"/>
      <c r="N5" s="10" t="str">
        <f>IF(N6="","",IF(N6&gt;R6,"○","×"))</f>
        <v>○</v>
      </c>
      <c r="O5" s="18">
        <v>15</v>
      </c>
      <c r="P5" s="19" t="s">
        <v>17</v>
      </c>
      <c r="Q5" s="18">
        <v>12</v>
      </c>
      <c r="R5" s="9"/>
      <c r="S5" s="109">
        <f>IF(I5="","",COUNTIF(I5:R5,"○"))</f>
        <v>2</v>
      </c>
      <c r="T5" s="112" t="s">
        <v>18</v>
      </c>
      <c r="U5" s="82">
        <f>IF(I5="","",COUNTIF(I5:R5,"×"))</f>
        <v>0</v>
      </c>
      <c r="V5" s="109">
        <f>IF(AD6="","",RANK(AD6,AD5:AD13))</f>
        <v>1</v>
      </c>
      <c r="W5" s="82"/>
      <c r="X5" s="20"/>
      <c r="Y5" s="20"/>
      <c r="Z5" s="16"/>
      <c r="AA5" s="16"/>
      <c r="AD5" s="85"/>
      <c r="AE5" s="86">
        <f>IF(J5="","",IF(J5&gt;L5,1,0))</f>
        <v>1</v>
      </c>
      <c r="AF5" s="86">
        <f>IF(L5="","",IF(J5&lt;L5,1,0))</f>
        <v>0</v>
      </c>
      <c r="AG5" s="86">
        <f>IF(O5="","",IF(O5&gt;Q5,1,0))</f>
        <v>1</v>
      </c>
      <c r="AH5" s="86">
        <f>IF(Q5="","",IF(O5&lt;Q5,1,0))</f>
        <v>0</v>
      </c>
      <c r="AI5" s="86"/>
      <c r="AJ5" s="86"/>
    </row>
    <row r="6" spans="2:36" s="11" customFormat="1" ht="15" customHeight="1">
      <c r="B6" s="95"/>
      <c r="C6" s="98"/>
      <c r="D6" s="103"/>
      <c r="E6" s="104"/>
      <c r="F6" s="104"/>
      <c r="G6" s="104"/>
      <c r="H6" s="105"/>
      <c r="I6" s="78">
        <f>IF(J5="","",SUM(AE5:AE7))</f>
        <v>2</v>
      </c>
      <c r="J6" s="20">
        <v>15</v>
      </c>
      <c r="K6" s="19" t="s">
        <v>19</v>
      </c>
      <c r="L6" s="20">
        <v>7</v>
      </c>
      <c r="M6" s="80">
        <f>IF(L5="","",SUM(AF5:AF7))</f>
        <v>0</v>
      </c>
      <c r="N6" s="78">
        <f>IF(O5="","",SUM(AG5:AG7))</f>
        <v>2</v>
      </c>
      <c r="O6" s="21">
        <v>10</v>
      </c>
      <c r="P6" s="19" t="s">
        <v>19</v>
      </c>
      <c r="Q6" s="21">
        <v>15</v>
      </c>
      <c r="R6" s="80">
        <f>IF(Q5="","",SUM(AH5:AH7))</f>
        <v>1</v>
      </c>
      <c r="S6" s="110"/>
      <c r="T6" s="113"/>
      <c r="U6" s="83"/>
      <c r="V6" s="110"/>
      <c r="W6" s="83"/>
      <c r="X6" s="20"/>
      <c r="Y6" s="20"/>
      <c r="Z6" s="16"/>
      <c r="AA6" s="16"/>
      <c r="AD6" s="85">
        <f>IF(S5="","",S5*1000+(I6+N6)*100+((I6+N6)-(M6+R6))*10+((SUM(J5:J7)+SUM(O5:O7))-(SUM(L5:L7)+SUM(Q5:Q7))))</f>
        <v>2449</v>
      </c>
      <c r="AE6" s="86">
        <f>IF(J6="","",IF(J6&gt;L6,1,0))</f>
        <v>1</v>
      </c>
      <c r="AF6" s="86">
        <f>IF(L6="","",IF(J6&lt;L6,1,0))</f>
        <v>0</v>
      </c>
      <c r="AG6" s="86">
        <f>IF(O6="","",IF(O6&gt;Q6,1,0))</f>
        <v>0</v>
      </c>
      <c r="AH6" s="86">
        <f>IF(Q6="","",IF(O6&lt;Q6,1,0))</f>
        <v>1</v>
      </c>
      <c r="AI6" s="86"/>
      <c r="AJ6" s="86"/>
    </row>
    <row r="7" spans="2:36" s="11" customFormat="1" ht="15" customHeight="1">
      <c r="B7" s="96"/>
      <c r="C7" s="99"/>
      <c r="D7" s="106"/>
      <c r="E7" s="107"/>
      <c r="F7" s="107"/>
      <c r="G7" s="107"/>
      <c r="H7" s="108"/>
      <c r="I7" s="79"/>
      <c r="J7" s="22"/>
      <c r="K7" s="19" t="s">
        <v>19</v>
      </c>
      <c r="L7" s="22"/>
      <c r="M7" s="81"/>
      <c r="N7" s="79"/>
      <c r="O7" s="23">
        <v>15</v>
      </c>
      <c r="P7" s="19" t="s">
        <v>19</v>
      </c>
      <c r="Q7" s="23">
        <v>6</v>
      </c>
      <c r="R7" s="81"/>
      <c r="S7" s="111"/>
      <c r="T7" s="114"/>
      <c r="U7" s="84"/>
      <c r="V7" s="111"/>
      <c r="W7" s="84"/>
      <c r="X7" s="20"/>
      <c r="Y7" s="20"/>
      <c r="Z7" s="24"/>
      <c r="AA7" s="24"/>
      <c r="AD7" s="85"/>
      <c r="AE7" s="86">
        <f>IF(J7="","",IF(J7&gt;L7,1,0))</f>
      </c>
      <c r="AF7" s="86">
        <f>IF(L7="","",IF(J7&lt;L7,1,0))</f>
      </c>
      <c r="AG7" s="86">
        <f>IF(O7="","",IF(O7&gt;Q7,1,0))</f>
        <v>1</v>
      </c>
      <c r="AH7" s="86">
        <f>IF(Q7="","",IF(O7&lt;Q7,1,0))</f>
        <v>0</v>
      </c>
      <c r="AI7" s="86"/>
      <c r="AJ7" s="86"/>
    </row>
    <row r="8" spans="2:36" s="11" customFormat="1" ht="15" customHeight="1">
      <c r="B8" s="94" t="s">
        <v>35</v>
      </c>
      <c r="C8" s="97" t="s">
        <v>38</v>
      </c>
      <c r="D8" s="17" t="str">
        <f>IF(E8="","",IF(D9&gt;H9,"○","×"))</f>
        <v>×</v>
      </c>
      <c r="E8" s="18">
        <f>IF(L5="","",L5)</f>
        <v>11</v>
      </c>
      <c r="F8" s="25" t="s">
        <v>20</v>
      </c>
      <c r="G8" s="18">
        <f>IF(J5="","",J5)</f>
        <v>15</v>
      </c>
      <c r="H8" s="26"/>
      <c r="I8" s="100"/>
      <c r="J8" s="101"/>
      <c r="K8" s="101"/>
      <c r="L8" s="101"/>
      <c r="M8" s="102"/>
      <c r="N8" s="17" t="str">
        <f>IF(O8="","",IF(N9&gt;R9,"○","×"))</f>
        <v>○</v>
      </c>
      <c r="O8" s="18">
        <v>15</v>
      </c>
      <c r="P8" s="25" t="s">
        <v>20</v>
      </c>
      <c r="Q8" s="18">
        <v>11</v>
      </c>
      <c r="R8" s="27"/>
      <c r="S8" s="109">
        <f>IF(D8="","",COUNTIF(D8:R10,"○"))</f>
        <v>1</v>
      </c>
      <c r="T8" s="112" t="s">
        <v>18</v>
      </c>
      <c r="U8" s="82">
        <f>IF(D8="","",COUNTIF(D8:R10,"×"))</f>
        <v>1</v>
      </c>
      <c r="V8" s="109">
        <f>IF(AD9="","",RANK(AD9,AD5:AD13))</f>
        <v>2</v>
      </c>
      <c r="W8" s="82"/>
      <c r="X8" s="20"/>
      <c r="Y8" s="20"/>
      <c r="Z8" s="24"/>
      <c r="AA8" s="24"/>
      <c r="AD8" s="85"/>
      <c r="AE8" s="86">
        <f>IF(O8="","",IF(O8&gt;Q8,1,0))</f>
        <v>1</v>
      </c>
      <c r="AF8" s="86">
        <f>IF(Q8="","",IF(O8&lt;Q8,1,0))</f>
        <v>0</v>
      </c>
      <c r="AG8" s="86"/>
      <c r="AH8" s="86"/>
      <c r="AI8" s="86"/>
      <c r="AJ8" s="86"/>
    </row>
    <row r="9" spans="2:36" s="11" customFormat="1" ht="15" customHeight="1">
      <c r="B9" s="95"/>
      <c r="C9" s="98"/>
      <c r="D9" s="78">
        <f>M6</f>
        <v>0</v>
      </c>
      <c r="E9" s="20">
        <f>IF(L6="","",L6)</f>
        <v>7</v>
      </c>
      <c r="F9" s="19" t="s">
        <v>21</v>
      </c>
      <c r="G9" s="20">
        <f>IF(J6="","",J6)</f>
        <v>15</v>
      </c>
      <c r="H9" s="80">
        <f>I6</f>
        <v>2</v>
      </c>
      <c r="I9" s="103"/>
      <c r="J9" s="104"/>
      <c r="K9" s="104"/>
      <c r="L9" s="104"/>
      <c r="M9" s="105"/>
      <c r="N9" s="78">
        <f>IF(O8="","",SUM(AE8:AE10))</f>
        <v>2</v>
      </c>
      <c r="O9" s="20">
        <v>5</v>
      </c>
      <c r="P9" s="19" t="s">
        <v>22</v>
      </c>
      <c r="Q9" s="20">
        <v>15</v>
      </c>
      <c r="R9" s="80">
        <f>IF(Q8="","",SUM(AF8:AF10))</f>
        <v>1</v>
      </c>
      <c r="S9" s="110"/>
      <c r="T9" s="113"/>
      <c r="U9" s="83"/>
      <c r="V9" s="110"/>
      <c r="W9" s="83"/>
      <c r="X9" s="20"/>
      <c r="Y9" s="20"/>
      <c r="Z9" s="24"/>
      <c r="AA9" s="24"/>
      <c r="AD9" s="85">
        <f>IF(S8="","",S8*1000+(D9+N9)*100+((D9+N9)-(H9+R9))*10+((SUM(E8:E10)+SUM(O8:O10))-(SUM(G8:G10)+SUM(Q8:Q10))))</f>
        <v>1180</v>
      </c>
      <c r="AE9" s="86">
        <f>IF(O9="","",IF(O9&gt;Q9,1,0))</f>
        <v>0</v>
      </c>
      <c r="AF9" s="86">
        <f>IF(Q9="","",IF(O9&lt;Q9,1,0))</f>
        <v>1</v>
      </c>
      <c r="AG9" s="86"/>
      <c r="AH9" s="86"/>
      <c r="AI9" s="86"/>
      <c r="AJ9" s="86"/>
    </row>
    <row r="10" spans="2:36" s="11" customFormat="1" ht="15" customHeight="1">
      <c r="B10" s="96"/>
      <c r="C10" s="99"/>
      <c r="D10" s="79"/>
      <c r="E10" s="22">
        <f>IF(L7="","",L7)</f>
      </c>
      <c r="F10" s="28" t="s">
        <v>23</v>
      </c>
      <c r="G10" s="22">
        <f>IF(J7="","",J7)</f>
      </c>
      <c r="H10" s="81"/>
      <c r="I10" s="106"/>
      <c r="J10" s="107"/>
      <c r="K10" s="107"/>
      <c r="L10" s="107"/>
      <c r="M10" s="108"/>
      <c r="N10" s="79"/>
      <c r="O10" s="22">
        <v>15</v>
      </c>
      <c r="P10" s="19" t="s">
        <v>19</v>
      </c>
      <c r="Q10" s="22">
        <v>7</v>
      </c>
      <c r="R10" s="81"/>
      <c r="S10" s="111"/>
      <c r="T10" s="114"/>
      <c r="U10" s="84"/>
      <c r="V10" s="111"/>
      <c r="W10" s="84"/>
      <c r="X10" s="20"/>
      <c r="Y10" s="20"/>
      <c r="Z10" s="24"/>
      <c r="AA10" s="24"/>
      <c r="AD10" s="85"/>
      <c r="AE10" s="86">
        <f>IF(O10="","",IF(O10&gt;Q10,1,0))</f>
        <v>1</v>
      </c>
      <c r="AF10" s="86">
        <f>IF(Q10="","",IF(O10&lt;Q10,1,0))</f>
        <v>0</v>
      </c>
      <c r="AG10" s="86"/>
      <c r="AH10" s="86"/>
      <c r="AI10" s="86"/>
      <c r="AJ10" s="86"/>
    </row>
    <row r="11" spans="2:36" s="11" customFormat="1" ht="15" customHeight="1">
      <c r="B11" s="95" t="s">
        <v>36</v>
      </c>
      <c r="C11" s="97" t="s">
        <v>39</v>
      </c>
      <c r="D11" s="17" t="str">
        <f>IF(E11="","",IF(D12&gt;H12,"○","×"))</f>
        <v>×</v>
      </c>
      <c r="E11" s="18">
        <f>IF(Q5="","",Q5)</f>
        <v>12</v>
      </c>
      <c r="F11" s="25" t="s">
        <v>19</v>
      </c>
      <c r="G11" s="18">
        <f>IF(O5="","",O5)</f>
        <v>15</v>
      </c>
      <c r="H11" s="27"/>
      <c r="I11" s="17" t="str">
        <f>IF(J11="","",IF(I12&gt;M12,"○","×"))</f>
        <v>×</v>
      </c>
      <c r="J11" s="18">
        <f>IF(Q8="","",Q8)</f>
        <v>11</v>
      </c>
      <c r="K11" s="19" t="s">
        <v>19</v>
      </c>
      <c r="L11" s="18">
        <f>IF(O8="","",O8)</f>
        <v>15</v>
      </c>
      <c r="M11" s="27"/>
      <c r="N11" s="100"/>
      <c r="O11" s="101"/>
      <c r="P11" s="101"/>
      <c r="Q11" s="101"/>
      <c r="R11" s="102"/>
      <c r="S11" s="109">
        <f>IF(D11="","",COUNTIF(D11:M11,"○"))</f>
        <v>0</v>
      </c>
      <c r="T11" s="112" t="s">
        <v>18</v>
      </c>
      <c r="U11" s="82">
        <f>IF(D11="","",COUNTIF(D11:M11,"×"))</f>
        <v>2</v>
      </c>
      <c r="V11" s="109">
        <f>IF(AD12="","",RANK(AD12,AD5:AD13))</f>
        <v>3</v>
      </c>
      <c r="W11" s="82"/>
      <c r="X11" s="20"/>
      <c r="Y11" s="20"/>
      <c r="Z11" s="24"/>
      <c r="AA11" s="24"/>
      <c r="AD11" s="85"/>
      <c r="AE11" s="86"/>
      <c r="AF11" s="86"/>
      <c r="AG11" s="86"/>
      <c r="AH11" s="86"/>
      <c r="AI11" s="86"/>
      <c r="AJ11" s="86"/>
    </row>
    <row r="12" spans="2:36" s="11" customFormat="1" ht="15" customHeight="1">
      <c r="B12" s="95"/>
      <c r="C12" s="98"/>
      <c r="D12" s="78">
        <f>R6</f>
        <v>1</v>
      </c>
      <c r="E12" s="20">
        <f>IF(Q6="","",Q6)</f>
        <v>15</v>
      </c>
      <c r="F12" s="19" t="s">
        <v>19</v>
      </c>
      <c r="G12" s="20">
        <f>IF(O6="","",O6)</f>
        <v>10</v>
      </c>
      <c r="H12" s="80">
        <f>N6</f>
        <v>2</v>
      </c>
      <c r="I12" s="78">
        <f>R9</f>
        <v>1</v>
      </c>
      <c r="J12" s="20">
        <f>IF(Q9="","",Q9)</f>
        <v>15</v>
      </c>
      <c r="K12" s="19" t="s">
        <v>19</v>
      </c>
      <c r="L12" s="21">
        <f>IF(O9="","",O9)</f>
        <v>5</v>
      </c>
      <c r="M12" s="80">
        <f>N9</f>
        <v>2</v>
      </c>
      <c r="N12" s="103"/>
      <c r="O12" s="104"/>
      <c r="P12" s="104"/>
      <c r="Q12" s="104"/>
      <c r="R12" s="105"/>
      <c r="S12" s="110"/>
      <c r="T12" s="113"/>
      <c r="U12" s="83"/>
      <c r="V12" s="110"/>
      <c r="W12" s="83"/>
      <c r="X12" s="20"/>
      <c r="Y12" s="20"/>
      <c r="Z12" s="24"/>
      <c r="AA12" s="24"/>
      <c r="AD12" s="85">
        <f>IF(S11="","",S11*1000+(D12+I12)*100+((D12+I12)-(H12+M12))*10+((SUM(E11:E13)+SUM(J11:J13))-(SUM(G11:G13)+SUM(L11:L13))))</f>
        <v>171</v>
      </c>
      <c r="AE12" s="86"/>
      <c r="AF12" s="86"/>
      <c r="AG12" s="86"/>
      <c r="AH12" s="86"/>
      <c r="AI12" s="86"/>
      <c r="AJ12" s="86"/>
    </row>
    <row r="13" spans="2:36" s="11" customFormat="1" ht="15" customHeight="1">
      <c r="B13" s="96"/>
      <c r="C13" s="99"/>
      <c r="D13" s="79"/>
      <c r="E13" s="22">
        <f>IF(Q7="","",Q7)</f>
        <v>6</v>
      </c>
      <c r="F13" s="28" t="s">
        <v>19</v>
      </c>
      <c r="G13" s="22">
        <f>IF(O7="","",O7)</f>
        <v>15</v>
      </c>
      <c r="H13" s="81"/>
      <c r="I13" s="79"/>
      <c r="J13" s="22">
        <f>IF(Q10="","",Q10)</f>
        <v>7</v>
      </c>
      <c r="K13" s="19" t="s">
        <v>19</v>
      </c>
      <c r="L13" s="23">
        <f>IF(O10="","",O10)</f>
        <v>15</v>
      </c>
      <c r="M13" s="81"/>
      <c r="N13" s="106"/>
      <c r="O13" s="107"/>
      <c r="P13" s="107"/>
      <c r="Q13" s="107"/>
      <c r="R13" s="108"/>
      <c r="S13" s="111"/>
      <c r="T13" s="114"/>
      <c r="U13" s="84"/>
      <c r="V13" s="111"/>
      <c r="W13" s="84"/>
      <c r="X13" s="20"/>
      <c r="Y13" s="20"/>
      <c r="Z13" s="24"/>
      <c r="AA13" s="24"/>
      <c r="AD13" s="85"/>
      <c r="AE13" s="86"/>
      <c r="AF13" s="86"/>
      <c r="AG13" s="86"/>
      <c r="AH13" s="86"/>
      <c r="AI13" s="86"/>
      <c r="AJ13" s="86"/>
    </row>
    <row r="14" spans="2:36" s="29" customFormat="1" ht="15" customHeight="1">
      <c r="B14" s="30"/>
      <c r="C14" s="30"/>
      <c r="E14" s="31"/>
      <c r="F14" s="31"/>
      <c r="G14" s="31"/>
      <c r="J14" s="31"/>
      <c r="K14" s="31"/>
      <c r="L14" s="31"/>
      <c r="O14" s="31"/>
      <c r="P14" s="31"/>
      <c r="Q14" s="31"/>
      <c r="R14" s="31"/>
      <c r="AD14" s="85"/>
      <c r="AE14" s="86"/>
      <c r="AF14" s="86"/>
      <c r="AG14" s="86"/>
      <c r="AH14" s="86"/>
      <c r="AI14" s="86"/>
      <c r="AJ14" s="86"/>
    </row>
    <row r="15" spans="2:36" s="11" customFormat="1" ht="15" customHeight="1">
      <c r="B15" s="12" t="s">
        <v>33</v>
      </c>
      <c r="C15" s="13"/>
      <c r="D15" s="91" t="s">
        <v>45</v>
      </c>
      <c r="E15" s="92"/>
      <c r="F15" s="92"/>
      <c r="G15" s="92"/>
      <c r="H15" s="93"/>
      <c r="I15" s="91" t="s">
        <v>46</v>
      </c>
      <c r="J15" s="92"/>
      <c r="K15" s="92"/>
      <c r="L15" s="92"/>
      <c r="M15" s="93"/>
      <c r="N15" s="91" t="s">
        <v>47</v>
      </c>
      <c r="O15" s="92"/>
      <c r="P15" s="92"/>
      <c r="Q15" s="92"/>
      <c r="R15" s="93"/>
      <c r="S15" s="14"/>
      <c r="T15" s="15" t="s">
        <v>15</v>
      </c>
      <c r="U15" s="15"/>
      <c r="V15" s="91" t="s">
        <v>16</v>
      </c>
      <c r="W15" s="93"/>
      <c r="AA15" s="16"/>
      <c r="AD15" s="85"/>
      <c r="AE15" s="86"/>
      <c r="AF15" s="86"/>
      <c r="AG15" s="86"/>
      <c r="AH15" s="86"/>
      <c r="AI15" s="86"/>
      <c r="AJ15" s="86"/>
    </row>
    <row r="16" spans="2:36" s="11" customFormat="1" ht="15" customHeight="1">
      <c r="B16" s="94" t="s">
        <v>35</v>
      </c>
      <c r="C16" s="97" t="s">
        <v>43</v>
      </c>
      <c r="D16" s="100"/>
      <c r="E16" s="101"/>
      <c r="F16" s="101"/>
      <c r="G16" s="101"/>
      <c r="H16" s="102"/>
      <c r="I16" s="17" t="str">
        <f>IF(I17="","",IF(I17&gt;M17,"○","×"))</f>
        <v>×</v>
      </c>
      <c r="J16" s="18">
        <v>10</v>
      </c>
      <c r="K16" s="19" t="s">
        <v>19</v>
      </c>
      <c r="L16" s="18">
        <v>15</v>
      </c>
      <c r="M16" s="9"/>
      <c r="N16" s="10" t="str">
        <f>IF(N17="","",IF(N17&gt;R17,"○","×"))</f>
        <v>○</v>
      </c>
      <c r="O16" s="18">
        <v>15</v>
      </c>
      <c r="P16" s="19" t="s">
        <v>19</v>
      </c>
      <c r="Q16" s="18">
        <v>10</v>
      </c>
      <c r="R16" s="9"/>
      <c r="S16" s="109">
        <f>IF(I16="","",COUNTIF(I16:R16,"○"))</f>
        <v>1</v>
      </c>
      <c r="T16" s="112" t="s">
        <v>18</v>
      </c>
      <c r="U16" s="82">
        <f>IF(I16="","",COUNTIF(I16:R16,"×"))</f>
        <v>1</v>
      </c>
      <c r="V16" s="109">
        <f>IF(AD17="","",RANK(AD17,AD16:AD24))</f>
        <v>2</v>
      </c>
      <c r="W16" s="82"/>
      <c r="X16" s="20"/>
      <c r="Y16" s="20"/>
      <c r="Z16" s="16"/>
      <c r="AA16" s="16"/>
      <c r="AD16" s="85"/>
      <c r="AE16" s="86">
        <f>IF(J16="","",IF(J16&gt;L16,1,0))</f>
        <v>0</v>
      </c>
      <c r="AF16" s="86">
        <f>IF(L16="","",IF(J16&lt;L16,1,0))</f>
        <v>1</v>
      </c>
      <c r="AG16" s="86">
        <f>IF(O16="","",IF(O16&gt;Q16,1,0))</f>
        <v>1</v>
      </c>
      <c r="AH16" s="86">
        <f>IF(Q16="","",IF(O16&lt;Q16,1,0))</f>
        <v>0</v>
      </c>
      <c r="AI16" s="86"/>
      <c r="AJ16" s="86"/>
    </row>
    <row r="17" spans="2:36" s="11" customFormat="1" ht="15" customHeight="1">
      <c r="B17" s="95"/>
      <c r="C17" s="98"/>
      <c r="D17" s="103"/>
      <c r="E17" s="104"/>
      <c r="F17" s="104"/>
      <c r="G17" s="104"/>
      <c r="H17" s="105"/>
      <c r="I17" s="78">
        <f>IF(J16="","",SUM(AE16:AE18))</f>
        <v>0</v>
      </c>
      <c r="J17" s="20">
        <v>8</v>
      </c>
      <c r="K17" s="19" t="s">
        <v>25</v>
      </c>
      <c r="L17" s="20">
        <v>15</v>
      </c>
      <c r="M17" s="80">
        <f>IF(L16="","",SUM(AF16:AF18))</f>
        <v>2</v>
      </c>
      <c r="N17" s="78">
        <f>IF(O16="","",SUM(AG16:AG18))</f>
        <v>2</v>
      </c>
      <c r="O17" s="21">
        <v>15</v>
      </c>
      <c r="P17" s="19" t="s">
        <v>19</v>
      </c>
      <c r="Q17" s="21">
        <v>9</v>
      </c>
      <c r="R17" s="80">
        <f>IF(Q16="","",SUM(AH16:AH18))</f>
        <v>0</v>
      </c>
      <c r="S17" s="110"/>
      <c r="T17" s="113"/>
      <c r="U17" s="83"/>
      <c r="V17" s="110"/>
      <c r="W17" s="83"/>
      <c r="X17" s="20"/>
      <c r="Y17" s="20"/>
      <c r="Z17" s="16"/>
      <c r="AA17" s="16"/>
      <c r="AD17" s="85">
        <f>IF(S16="","",S16*1000+(I17+N17)*100+((I17+N17)-(M17+R17))*10+((SUM(J16:J18)+SUM(O16:O18))-(SUM(L16:L18)+SUM(Q16:Q18))))</f>
        <v>1199</v>
      </c>
      <c r="AE17" s="86">
        <f>IF(J17="","",IF(J17&gt;L17,1,0))</f>
        <v>0</v>
      </c>
      <c r="AF17" s="86">
        <f>IF(L17="","",IF(J17&lt;L17,1,0))</f>
        <v>1</v>
      </c>
      <c r="AG17" s="86">
        <f>IF(O17="","",IF(O17&gt;Q17,1,0))</f>
        <v>1</v>
      </c>
      <c r="AH17" s="86">
        <f>IF(Q17="","",IF(O17&lt;Q17,1,0))</f>
        <v>0</v>
      </c>
      <c r="AI17" s="86"/>
      <c r="AJ17" s="86"/>
    </row>
    <row r="18" spans="2:36" s="11" customFormat="1" ht="15" customHeight="1">
      <c r="B18" s="96"/>
      <c r="C18" s="99"/>
      <c r="D18" s="106"/>
      <c r="E18" s="107"/>
      <c r="F18" s="107"/>
      <c r="G18" s="107"/>
      <c r="H18" s="108"/>
      <c r="I18" s="79"/>
      <c r="J18" s="22"/>
      <c r="K18" s="19" t="s">
        <v>19</v>
      </c>
      <c r="L18" s="22"/>
      <c r="M18" s="81"/>
      <c r="N18" s="79"/>
      <c r="O18" s="23"/>
      <c r="P18" s="19" t="s">
        <v>19</v>
      </c>
      <c r="Q18" s="23"/>
      <c r="R18" s="81"/>
      <c r="S18" s="111"/>
      <c r="T18" s="114"/>
      <c r="U18" s="84"/>
      <c r="V18" s="111"/>
      <c r="W18" s="84"/>
      <c r="X18" s="20"/>
      <c r="Y18" s="20"/>
      <c r="Z18" s="24"/>
      <c r="AA18" s="24"/>
      <c r="AD18" s="85"/>
      <c r="AE18" s="86">
        <f>IF(J18="","",IF(J18&gt;L18,1,0))</f>
      </c>
      <c r="AF18" s="86">
        <f>IF(L18="","",IF(J18&lt;L18,1,0))</f>
      </c>
      <c r="AG18" s="86">
        <f>IF(O18="","",IF(O18&gt;Q18,1,0))</f>
      </c>
      <c r="AH18" s="86">
        <f>IF(Q18="","",IF(O18&lt;Q18,1,0))</f>
      </c>
      <c r="AI18" s="86"/>
      <c r="AJ18" s="86"/>
    </row>
    <row r="19" spans="2:36" s="11" customFormat="1" ht="15" customHeight="1">
      <c r="B19" s="94" t="s">
        <v>35</v>
      </c>
      <c r="C19" s="97" t="s">
        <v>265</v>
      </c>
      <c r="D19" s="17" t="str">
        <f>IF(E19="","",IF(D20&gt;H20,"○","×"))</f>
        <v>○</v>
      </c>
      <c r="E19" s="18">
        <f>IF(L16="","",L16)</f>
        <v>15</v>
      </c>
      <c r="F19" s="25" t="s">
        <v>26</v>
      </c>
      <c r="G19" s="18">
        <f>IF(J16="","",J16)</f>
        <v>10</v>
      </c>
      <c r="H19" s="26"/>
      <c r="I19" s="100"/>
      <c r="J19" s="101"/>
      <c r="K19" s="101"/>
      <c r="L19" s="101"/>
      <c r="M19" s="102"/>
      <c r="N19" s="17" t="str">
        <f>IF(O19="","",IF(N20&gt;R20,"○","×"))</f>
        <v>○</v>
      </c>
      <c r="O19" s="18">
        <v>15</v>
      </c>
      <c r="P19" s="25" t="s">
        <v>26</v>
      </c>
      <c r="Q19" s="18">
        <v>2</v>
      </c>
      <c r="R19" s="27"/>
      <c r="S19" s="109">
        <f>IF(D19="","",COUNTIF(D19:R21,"○"))</f>
        <v>2</v>
      </c>
      <c r="T19" s="112" t="s">
        <v>18</v>
      </c>
      <c r="U19" s="82">
        <f>IF(D19="","",COUNTIF(D19:R21,"×"))</f>
        <v>0</v>
      </c>
      <c r="V19" s="109">
        <f>IF(AD20="","",RANK(AD20,AD16:AD24))</f>
        <v>1</v>
      </c>
      <c r="W19" s="82"/>
      <c r="X19" s="20"/>
      <c r="Y19" s="20"/>
      <c r="Z19" s="24"/>
      <c r="AA19" s="24"/>
      <c r="AD19" s="85"/>
      <c r="AE19" s="86">
        <f>IF(O19="","",IF(O19&gt;Q19,1,0))</f>
        <v>1</v>
      </c>
      <c r="AF19" s="86">
        <f>IF(Q19="","",IF(O19&lt;Q19,1,0))</f>
        <v>0</v>
      </c>
      <c r="AG19" s="86"/>
      <c r="AH19" s="86"/>
      <c r="AI19" s="86"/>
      <c r="AJ19" s="86"/>
    </row>
    <row r="20" spans="2:36" s="11" customFormat="1" ht="15" customHeight="1">
      <c r="B20" s="95"/>
      <c r="C20" s="98"/>
      <c r="D20" s="78">
        <f>M17</f>
        <v>2</v>
      </c>
      <c r="E20" s="20">
        <f>IF(L17="","",L17)</f>
        <v>15</v>
      </c>
      <c r="F20" s="19" t="s">
        <v>21</v>
      </c>
      <c r="G20" s="20">
        <f>IF(J17="","",J17)</f>
        <v>8</v>
      </c>
      <c r="H20" s="80">
        <f>I17</f>
        <v>0</v>
      </c>
      <c r="I20" s="103"/>
      <c r="J20" s="104"/>
      <c r="K20" s="104"/>
      <c r="L20" s="104"/>
      <c r="M20" s="105"/>
      <c r="N20" s="78">
        <f>IF(O19="","",SUM(AE19:AE21))</f>
        <v>2</v>
      </c>
      <c r="O20" s="20">
        <v>15</v>
      </c>
      <c r="P20" s="19" t="s">
        <v>25</v>
      </c>
      <c r="Q20" s="20">
        <v>4</v>
      </c>
      <c r="R20" s="80">
        <f>IF(Q19="","",SUM(AF19:AF21))</f>
        <v>0</v>
      </c>
      <c r="S20" s="110"/>
      <c r="T20" s="113"/>
      <c r="U20" s="83"/>
      <c r="V20" s="110"/>
      <c r="W20" s="83"/>
      <c r="X20" s="20"/>
      <c r="Y20" s="20"/>
      <c r="Z20" s="24"/>
      <c r="AA20" s="24"/>
      <c r="AD20" s="85">
        <f>IF(S19="","",S19*1000+(D20+N20)*100+((D20+N20)-(H20+R20))*10+((SUM(E19:E21)+SUM(O19:O21))-(SUM(G19:G21)+SUM(Q19:Q21))))</f>
        <v>2476</v>
      </c>
      <c r="AE20" s="86">
        <f>IF(O20="","",IF(O20&gt;Q20,1,0))</f>
        <v>1</v>
      </c>
      <c r="AF20" s="86">
        <f>IF(Q20="","",IF(O20&lt;Q20,1,0))</f>
        <v>0</v>
      </c>
      <c r="AG20" s="86"/>
      <c r="AH20" s="86"/>
      <c r="AI20" s="86"/>
      <c r="AJ20" s="86"/>
    </row>
    <row r="21" spans="2:36" s="11" customFormat="1" ht="15" customHeight="1">
      <c r="B21" s="96"/>
      <c r="C21" s="99"/>
      <c r="D21" s="79"/>
      <c r="E21" s="22">
        <f>IF(L18="","",L18)</f>
      </c>
      <c r="F21" s="28" t="s">
        <v>19</v>
      </c>
      <c r="G21" s="22">
        <f>IF(J18="","",J18)</f>
      </c>
      <c r="H21" s="81"/>
      <c r="I21" s="106"/>
      <c r="J21" s="107"/>
      <c r="K21" s="107"/>
      <c r="L21" s="107"/>
      <c r="M21" s="108"/>
      <c r="N21" s="79"/>
      <c r="O21" s="22"/>
      <c r="P21" s="19" t="s">
        <v>19</v>
      </c>
      <c r="Q21" s="22"/>
      <c r="R21" s="81"/>
      <c r="S21" s="111"/>
      <c r="T21" s="114"/>
      <c r="U21" s="84"/>
      <c r="V21" s="111"/>
      <c r="W21" s="84"/>
      <c r="X21" s="20"/>
      <c r="Y21" s="20"/>
      <c r="Z21" s="24"/>
      <c r="AA21" s="24"/>
      <c r="AD21" s="85"/>
      <c r="AE21" s="86">
        <f>IF(O21="","",IF(O21&gt;Q21,1,0))</f>
      </c>
      <c r="AF21" s="86">
        <f>IF(Q21="","",IF(O21&lt;Q21,1,0))</f>
      </c>
      <c r="AG21" s="86"/>
      <c r="AH21" s="86"/>
      <c r="AI21" s="86"/>
      <c r="AJ21" s="86"/>
    </row>
    <row r="22" spans="2:36" s="11" customFormat="1" ht="15" customHeight="1">
      <c r="B22" s="95" t="s">
        <v>34</v>
      </c>
      <c r="C22" s="97" t="s">
        <v>44</v>
      </c>
      <c r="D22" s="17" t="str">
        <f>IF(E22="","",IF(D23&gt;H23,"○","×"))</f>
        <v>×</v>
      </c>
      <c r="E22" s="18">
        <f>IF(Q16="","",Q16)</f>
        <v>10</v>
      </c>
      <c r="F22" s="25" t="s">
        <v>26</v>
      </c>
      <c r="G22" s="18">
        <f>IF(O16="","",O16)</f>
        <v>15</v>
      </c>
      <c r="H22" s="27"/>
      <c r="I22" s="17" t="str">
        <f>IF(J22="","",IF(I23&gt;M23,"○","×"))</f>
        <v>×</v>
      </c>
      <c r="J22" s="18">
        <f>IF(Q19="","",Q19)</f>
        <v>2</v>
      </c>
      <c r="K22" s="19" t="s">
        <v>26</v>
      </c>
      <c r="L22" s="18">
        <f>IF(O19="","",O19)</f>
        <v>15</v>
      </c>
      <c r="M22" s="27"/>
      <c r="N22" s="100"/>
      <c r="O22" s="101"/>
      <c r="P22" s="101"/>
      <c r="Q22" s="101"/>
      <c r="R22" s="102"/>
      <c r="S22" s="109">
        <f>IF(D22="","",COUNTIF(D22:M22,"○"))</f>
        <v>0</v>
      </c>
      <c r="T22" s="112" t="s">
        <v>18</v>
      </c>
      <c r="U22" s="82">
        <f>IF(D22="","",COUNTIF(D22:M22,"×"))</f>
        <v>2</v>
      </c>
      <c r="V22" s="109">
        <f>IF(AD23="","",RANK(AD23,AD16:AD24))</f>
        <v>3</v>
      </c>
      <c r="W22" s="82"/>
      <c r="X22" s="20"/>
      <c r="Y22" s="20"/>
      <c r="Z22" s="24"/>
      <c r="AA22" s="24"/>
      <c r="AD22" s="85"/>
      <c r="AE22" s="86"/>
      <c r="AF22" s="86"/>
      <c r="AG22" s="86"/>
      <c r="AH22" s="86"/>
      <c r="AI22" s="86"/>
      <c r="AJ22" s="86"/>
    </row>
    <row r="23" spans="2:36" s="11" customFormat="1" ht="15" customHeight="1">
      <c r="B23" s="95"/>
      <c r="C23" s="98"/>
      <c r="D23" s="78">
        <f>R17</f>
        <v>0</v>
      </c>
      <c r="E23" s="20">
        <f>IF(Q17="","",Q17)</f>
        <v>9</v>
      </c>
      <c r="F23" s="19" t="s">
        <v>27</v>
      </c>
      <c r="G23" s="20">
        <f>IF(O17="","",O17)</f>
        <v>15</v>
      </c>
      <c r="H23" s="80">
        <f>N17</f>
        <v>2</v>
      </c>
      <c r="I23" s="78">
        <f>R20</f>
        <v>0</v>
      </c>
      <c r="J23" s="20">
        <f>IF(Q20="","",Q20)</f>
        <v>4</v>
      </c>
      <c r="K23" s="19" t="s">
        <v>28</v>
      </c>
      <c r="L23" s="21">
        <f>IF(O20="","",O20)</f>
        <v>15</v>
      </c>
      <c r="M23" s="80">
        <f>N20</f>
        <v>2</v>
      </c>
      <c r="N23" s="103"/>
      <c r="O23" s="104"/>
      <c r="P23" s="104"/>
      <c r="Q23" s="104"/>
      <c r="R23" s="105"/>
      <c r="S23" s="110"/>
      <c r="T23" s="113"/>
      <c r="U23" s="83"/>
      <c r="V23" s="110"/>
      <c r="W23" s="83"/>
      <c r="X23" s="20"/>
      <c r="Y23" s="20"/>
      <c r="Z23" s="24"/>
      <c r="AA23" s="24"/>
      <c r="AD23" s="85">
        <f>IF(S22="","",S22*1000+(D23+I23)*100+((D23+I23)-(H23+M23))*10+((SUM(E22:E24)+SUM(J22:J24))-(SUM(G22:G24)+SUM(L22:L24))))</f>
        <v>-75</v>
      </c>
      <c r="AE23" s="86"/>
      <c r="AF23" s="86"/>
      <c r="AG23" s="86"/>
      <c r="AH23" s="86"/>
      <c r="AI23" s="86"/>
      <c r="AJ23" s="86"/>
    </row>
    <row r="24" spans="2:36" s="11" customFormat="1" ht="15" customHeight="1">
      <c r="B24" s="96"/>
      <c r="C24" s="99"/>
      <c r="D24" s="79"/>
      <c r="E24" s="22">
        <f>IF(Q18="","",Q18)</f>
      </c>
      <c r="F24" s="28" t="s">
        <v>19</v>
      </c>
      <c r="G24" s="22">
        <f>IF(O18="","",O18)</f>
      </c>
      <c r="H24" s="81"/>
      <c r="I24" s="79"/>
      <c r="J24" s="22">
        <f>IF(Q21="","",Q21)</f>
      </c>
      <c r="K24" s="19" t="s">
        <v>19</v>
      </c>
      <c r="L24" s="23">
        <f>IF(O21="","",O21)</f>
      </c>
      <c r="M24" s="81"/>
      <c r="N24" s="106"/>
      <c r="O24" s="107"/>
      <c r="P24" s="107"/>
      <c r="Q24" s="107"/>
      <c r="R24" s="108"/>
      <c r="S24" s="111"/>
      <c r="T24" s="114"/>
      <c r="U24" s="84"/>
      <c r="V24" s="111"/>
      <c r="W24" s="84"/>
      <c r="X24" s="20"/>
      <c r="Y24" s="20"/>
      <c r="Z24" s="24"/>
      <c r="AA24" s="24"/>
      <c r="AD24" s="85"/>
      <c r="AE24" s="86"/>
      <c r="AF24" s="86"/>
      <c r="AG24" s="86"/>
      <c r="AH24" s="86"/>
      <c r="AI24" s="86"/>
      <c r="AJ24" s="86"/>
    </row>
    <row r="25" spans="2:36" s="29" customFormat="1" ht="15" customHeight="1">
      <c r="B25" s="30"/>
      <c r="C25" s="30"/>
      <c r="K25" s="32"/>
      <c r="AD25" s="85"/>
      <c r="AE25" s="86"/>
      <c r="AF25" s="86"/>
      <c r="AG25" s="86"/>
      <c r="AH25" s="86"/>
      <c r="AI25" s="86"/>
      <c r="AJ25" s="86"/>
    </row>
    <row r="26" spans="2:36" s="11" customFormat="1" ht="15" customHeight="1">
      <c r="B26" s="12" t="s">
        <v>24</v>
      </c>
      <c r="C26" s="13"/>
      <c r="D26" s="91" t="s">
        <v>51</v>
      </c>
      <c r="E26" s="92"/>
      <c r="F26" s="92"/>
      <c r="G26" s="92"/>
      <c r="H26" s="93"/>
      <c r="I26" s="91" t="s">
        <v>52</v>
      </c>
      <c r="J26" s="92"/>
      <c r="K26" s="92"/>
      <c r="L26" s="92"/>
      <c r="M26" s="93"/>
      <c r="N26" s="91" t="s">
        <v>243</v>
      </c>
      <c r="O26" s="92"/>
      <c r="P26" s="92"/>
      <c r="Q26" s="92"/>
      <c r="R26" s="93"/>
      <c r="S26" s="14"/>
      <c r="T26" s="15" t="s">
        <v>15</v>
      </c>
      <c r="U26" s="15"/>
      <c r="V26" s="91" t="s">
        <v>16</v>
      </c>
      <c r="W26" s="93"/>
      <c r="AA26" s="16"/>
      <c r="AD26" s="85"/>
      <c r="AE26" s="86"/>
      <c r="AF26" s="86"/>
      <c r="AG26" s="86"/>
      <c r="AH26" s="86"/>
      <c r="AI26" s="86"/>
      <c r="AJ26" s="86"/>
    </row>
    <row r="27" spans="2:36" s="11" customFormat="1" ht="15" customHeight="1">
      <c r="B27" s="94" t="s">
        <v>35</v>
      </c>
      <c r="C27" s="97" t="s">
        <v>48</v>
      </c>
      <c r="D27" s="100"/>
      <c r="E27" s="101"/>
      <c r="F27" s="101"/>
      <c r="G27" s="101"/>
      <c r="H27" s="102"/>
      <c r="I27" s="17" t="str">
        <f>IF(I28="","",IF(I28&gt;M28,"○","×"))</f>
        <v>○</v>
      </c>
      <c r="J27" s="18">
        <v>15</v>
      </c>
      <c r="K27" s="19" t="s">
        <v>30</v>
      </c>
      <c r="L27" s="18">
        <v>10</v>
      </c>
      <c r="M27" s="9"/>
      <c r="N27" s="10" t="str">
        <f>IF(N28="","",IF(N28&gt;R28,"○","×"))</f>
        <v>○</v>
      </c>
      <c r="O27" s="18">
        <v>15</v>
      </c>
      <c r="P27" s="19" t="s">
        <v>30</v>
      </c>
      <c r="Q27" s="18">
        <v>9</v>
      </c>
      <c r="R27" s="9"/>
      <c r="S27" s="109">
        <f>IF(I27="","",COUNTIF(I27:R27,"○"))</f>
        <v>2</v>
      </c>
      <c r="T27" s="112" t="s">
        <v>18</v>
      </c>
      <c r="U27" s="82">
        <f>IF(I27="","",COUNTIF(I27:R27,"×"))</f>
        <v>0</v>
      </c>
      <c r="V27" s="109">
        <f>IF(AD28="","",RANK(AD28,AD27:AD35))</f>
        <v>1</v>
      </c>
      <c r="W27" s="82"/>
      <c r="X27" s="20"/>
      <c r="Y27" s="20"/>
      <c r="Z27" s="16"/>
      <c r="AA27" s="16"/>
      <c r="AD27" s="85"/>
      <c r="AE27" s="86">
        <f>IF(J27="","",IF(J27&gt;L27,1,0))</f>
        <v>1</v>
      </c>
      <c r="AF27" s="86">
        <f>IF(L27="","",IF(J27&lt;L27,1,0))</f>
        <v>0</v>
      </c>
      <c r="AG27" s="86">
        <f>IF(O27="","",IF(O27&gt;Q27,1,0))</f>
        <v>1</v>
      </c>
      <c r="AH27" s="86">
        <f>IF(Q27="","",IF(O27&lt;Q27,1,0))</f>
        <v>0</v>
      </c>
      <c r="AI27" s="86"/>
      <c r="AJ27" s="86"/>
    </row>
    <row r="28" spans="2:36" s="11" customFormat="1" ht="15" customHeight="1">
      <c r="B28" s="95"/>
      <c r="C28" s="98"/>
      <c r="D28" s="103"/>
      <c r="E28" s="104"/>
      <c r="F28" s="104"/>
      <c r="G28" s="104"/>
      <c r="H28" s="105"/>
      <c r="I28" s="78">
        <f>IF(J27="","",SUM(AE27:AE29))</f>
        <v>2</v>
      </c>
      <c r="J28" s="20">
        <v>15</v>
      </c>
      <c r="K28" s="19" t="s">
        <v>19</v>
      </c>
      <c r="L28" s="20">
        <v>14</v>
      </c>
      <c r="M28" s="80">
        <f>IF(L27="","",SUM(AF27:AF29))</f>
        <v>0</v>
      </c>
      <c r="N28" s="78">
        <f>IF(O27="","",SUM(AG27:AG29))</f>
        <v>2</v>
      </c>
      <c r="O28" s="21">
        <v>12</v>
      </c>
      <c r="P28" s="19" t="s">
        <v>19</v>
      </c>
      <c r="Q28" s="21">
        <v>15</v>
      </c>
      <c r="R28" s="80">
        <f>IF(Q27="","",SUM(AH27:AH29))</f>
        <v>1</v>
      </c>
      <c r="S28" s="110"/>
      <c r="T28" s="113"/>
      <c r="U28" s="83"/>
      <c r="V28" s="110"/>
      <c r="W28" s="83"/>
      <c r="X28" s="20"/>
      <c r="Y28" s="20"/>
      <c r="Z28" s="16"/>
      <c r="AA28" s="16"/>
      <c r="AD28" s="85">
        <f>IF(S27="","",S27*1000+(I28+N28)*100+((I28+N28)-(M28+R28))*10+((SUM(J27:J29)+SUM(O27:O29))-(SUM(L27:L29)+SUM(Q27:Q29))))</f>
        <v>2442</v>
      </c>
      <c r="AE28" s="86">
        <f>IF(J28="","",IF(J28&gt;L28,1,0))</f>
        <v>1</v>
      </c>
      <c r="AF28" s="86">
        <f>IF(L28="","",IF(J28&lt;L28,1,0))</f>
        <v>0</v>
      </c>
      <c r="AG28" s="86">
        <f>IF(O28="","",IF(O28&gt;Q28,1,0))</f>
        <v>0</v>
      </c>
      <c r="AH28" s="86">
        <f>IF(Q28="","",IF(O28&lt;Q28,1,0))</f>
        <v>1</v>
      </c>
      <c r="AI28" s="86"/>
      <c r="AJ28" s="86"/>
    </row>
    <row r="29" spans="2:36" s="11" customFormat="1" ht="15" customHeight="1">
      <c r="B29" s="96"/>
      <c r="C29" s="99"/>
      <c r="D29" s="106"/>
      <c r="E29" s="107"/>
      <c r="F29" s="107"/>
      <c r="G29" s="107"/>
      <c r="H29" s="108"/>
      <c r="I29" s="79"/>
      <c r="J29" s="22"/>
      <c r="K29" s="19" t="s">
        <v>19</v>
      </c>
      <c r="L29" s="22"/>
      <c r="M29" s="81"/>
      <c r="N29" s="79"/>
      <c r="O29" s="23">
        <v>15</v>
      </c>
      <c r="P29" s="19" t="s">
        <v>19</v>
      </c>
      <c r="Q29" s="23">
        <v>12</v>
      </c>
      <c r="R29" s="81"/>
      <c r="S29" s="111"/>
      <c r="T29" s="114"/>
      <c r="U29" s="84"/>
      <c r="V29" s="111"/>
      <c r="W29" s="84"/>
      <c r="X29" s="20"/>
      <c r="Y29" s="20"/>
      <c r="Z29" s="24"/>
      <c r="AA29" s="24"/>
      <c r="AD29" s="85"/>
      <c r="AE29" s="86">
        <f>IF(J29="","",IF(J29&gt;L29,1,0))</f>
      </c>
      <c r="AF29" s="86">
        <f>IF(L29="","",IF(J29&lt;L29,1,0))</f>
      </c>
      <c r="AG29" s="86">
        <f>IF(O29="","",IF(O29&gt;Q29,1,0))</f>
        <v>1</v>
      </c>
      <c r="AH29" s="86">
        <f>IF(Q29="","",IF(O29&lt;Q29,1,0))</f>
        <v>0</v>
      </c>
      <c r="AI29" s="86"/>
      <c r="AJ29" s="86"/>
    </row>
    <row r="30" spans="2:36" s="11" customFormat="1" ht="15" customHeight="1">
      <c r="B30" s="94" t="s">
        <v>34</v>
      </c>
      <c r="C30" s="97" t="s">
        <v>49</v>
      </c>
      <c r="D30" s="17" t="str">
        <f>IF(E30="","",IF(D31&gt;H31,"○","×"))</f>
        <v>×</v>
      </c>
      <c r="E30" s="18">
        <f>IF(L27="","",L27)</f>
        <v>10</v>
      </c>
      <c r="F30" s="25" t="s">
        <v>19</v>
      </c>
      <c r="G30" s="18">
        <f>IF(J27="","",J27)</f>
        <v>15</v>
      </c>
      <c r="H30" s="26"/>
      <c r="I30" s="100"/>
      <c r="J30" s="101"/>
      <c r="K30" s="101"/>
      <c r="L30" s="101"/>
      <c r="M30" s="102"/>
      <c r="N30" s="17" t="str">
        <f>IF(O30="","",IF(N31&gt;R31,"○","×"))</f>
        <v>×</v>
      </c>
      <c r="O30" s="18">
        <v>14</v>
      </c>
      <c r="P30" s="25" t="s">
        <v>19</v>
      </c>
      <c r="Q30" s="18">
        <v>15</v>
      </c>
      <c r="R30" s="27"/>
      <c r="S30" s="109">
        <f>IF(D30="","",COUNTIF(D30:R32,"○"))</f>
        <v>0</v>
      </c>
      <c r="T30" s="112" t="s">
        <v>18</v>
      </c>
      <c r="U30" s="82">
        <f>IF(D30="","",COUNTIF(D30:R32,"×"))</f>
        <v>2</v>
      </c>
      <c r="V30" s="109">
        <f>IF(AD31="","",RANK(AD31,AD27:AD35))</f>
        <v>3</v>
      </c>
      <c r="W30" s="82"/>
      <c r="X30" s="20"/>
      <c r="Y30" s="20"/>
      <c r="Z30" s="24"/>
      <c r="AA30" s="24"/>
      <c r="AD30" s="85"/>
      <c r="AE30" s="86">
        <f>IF(O30="","",IF(O30&gt;Q30,1,0))</f>
        <v>0</v>
      </c>
      <c r="AF30" s="86">
        <f>IF(Q30="","",IF(O30&lt;Q30,1,0))</f>
        <v>1</v>
      </c>
      <c r="AG30" s="86"/>
      <c r="AH30" s="86"/>
      <c r="AI30" s="86"/>
      <c r="AJ30" s="86"/>
    </row>
    <row r="31" spans="2:36" s="11" customFormat="1" ht="15" customHeight="1">
      <c r="B31" s="95"/>
      <c r="C31" s="98"/>
      <c r="D31" s="78">
        <f>M28</f>
        <v>0</v>
      </c>
      <c r="E31" s="20">
        <f>IF(L28="","",L28)</f>
        <v>14</v>
      </c>
      <c r="F31" s="19" t="s">
        <v>19</v>
      </c>
      <c r="G31" s="20">
        <f>IF(J28="","",J28)</f>
        <v>15</v>
      </c>
      <c r="H31" s="80">
        <f>I28</f>
        <v>2</v>
      </c>
      <c r="I31" s="103"/>
      <c r="J31" s="104"/>
      <c r="K31" s="104"/>
      <c r="L31" s="104"/>
      <c r="M31" s="105"/>
      <c r="N31" s="78">
        <f>IF(O30="","",SUM(AE30:AE32))</f>
        <v>0</v>
      </c>
      <c r="O31" s="20">
        <v>13</v>
      </c>
      <c r="P31" s="19" t="s">
        <v>19</v>
      </c>
      <c r="Q31" s="20">
        <v>15</v>
      </c>
      <c r="R31" s="80">
        <f>IF(Q30="","",SUM(AF30:AF32))</f>
        <v>2</v>
      </c>
      <c r="S31" s="110"/>
      <c r="T31" s="113"/>
      <c r="U31" s="83"/>
      <c r="V31" s="110"/>
      <c r="W31" s="83"/>
      <c r="X31" s="20"/>
      <c r="Y31" s="20"/>
      <c r="Z31" s="24"/>
      <c r="AA31" s="24"/>
      <c r="AD31" s="85">
        <f>IF(S30="","",S30*1000+(D31+N31)*100+((D31+N31)-(H31+R31))*10+((SUM(E30:E32)+SUM(O30:O32))-(SUM(G30:G32)+SUM(Q30:Q32))))</f>
        <v>-49</v>
      </c>
      <c r="AE31" s="86">
        <f>IF(O31="","",IF(O31&gt;Q31,1,0))</f>
        <v>0</v>
      </c>
      <c r="AF31" s="86">
        <f>IF(Q31="","",IF(O31&lt;Q31,1,0))</f>
        <v>1</v>
      </c>
      <c r="AG31" s="86"/>
      <c r="AH31" s="86"/>
      <c r="AI31" s="86"/>
      <c r="AJ31" s="86"/>
    </row>
    <row r="32" spans="2:36" s="11" customFormat="1" ht="15" customHeight="1">
      <c r="B32" s="96"/>
      <c r="C32" s="99"/>
      <c r="D32" s="79"/>
      <c r="E32" s="22">
        <f>IF(L29="","",L29)</f>
      </c>
      <c r="F32" s="28" t="s">
        <v>19</v>
      </c>
      <c r="G32" s="22">
        <f>IF(J29="","",J29)</f>
      </c>
      <c r="H32" s="81"/>
      <c r="I32" s="106"/>
      <c r="J32" s="107"/>
      <c r="K32" s="107"/>
      <c r="L32" s="107"/>
      <c r="M32" s="108"/>
      <c r="N32" s="79"/>
      <c r="O32" s="22"/>
      <c r="P32" s="19" t="s">
        <v>19</v>
      </c>
      <c r="Q32" s="22"/>
      <c r="R32" s="81"/>
      <c r="S32" s="111"/>
      <c r="T32" s="114"/>
      <c r="U32" s="84"/>
      <c r="V32" s="111"/>
      <c r="W32" s="84"/>
      <c r="X32" s="20"/>
      <c r="Y32" s="20"/>
      <c r="Z32" s="24"/>
      <c r="AA32" s="24"/>
      <c r="AD32" s="85"/>
      <c r="AE32" s="86">
        <f>IF(O32="","",IF(O32&gt;Q32,1,0))</f>
      </c>
      <c r="AF32" s="86">
        <f>IF(Q32="","",IF(O32&lt;Q32,1,0))</f>
      </c>
      <c r="AG32" s="86"/>
      <c r="AH32" s="86"/>
      <c r="AI32" s="86"/>
      <c r="AJ32" s="86"/>
    </row>
    <row r="33" spans="2:36" s="11" customFormat="1" ht="15" customHeight="1">
      <c r="B33" s="95" t="s">
        <v>73</v>
      </c>
      <c r="C33" s="72" t="s">
        <v>86</v>
      </c>
      <c r="D33" s="17" t="str">
        <f>IF(E33="","",IF(D34&gt;H34,"○","×"))</f>
        <v>×</v>
      </c>
      <c r="E33" s="18">
        <f>IF(Q27="","",Q27)</f>
        <v>9</v>
      </c>
      <c r="F33" s="25" t="s">
        <v>19</v>
      </c>
      <c r="G33" s="18">
        <f>IF(O27="","",O27)</f>
        <v>15</v>
      </c>
      <c r="H33" s="27"/>
      <c r="I33" s="17" t="str">
        <f>IF(J33="","",IF(I34&gt;M34,"○","×"))</f>
        <v>○</v>
      </c>
      <c r="J33" s="18">
        <f>IF(Q30="","",Q30)</f>
        <v>15</v>
      </c>
      <c r="K33" s="19" t="s">
        <v>19</v>
      </c>
      <c r="L33" s="18">
        <f>IF(O30="","",O30)</f>
        <v>14</v>
      </c>
      <c r="M33" s="27"/>
      <c r="N33" s="100"/>
      <c r="O33" s="101"/>
      <c r="P33" s="101"/>
      <c r="Q33" s="101"/>
      <c r="R33" s="102"/>
      <c r="S33" s="109">
        <f>IF(D33="","",COUNTIF(D33:M33,"○"))</f>
        <v>1</v>
      </c>
      <c r="T33" s="112" t="s">
        <v>18</v>
      </c>
      <c r="U33" s="82">
        <f>IF(D33="","",COUNTIF(D33:M33,"×"))</f>
        <v>1</v>
      </c>
      <c r="V33" s="109">
        <f>IF(AD34="","",RANK(AD34,AD27:AD35))</f>
        <v>2</v>
      </c>
      <c r="W33" s="82"/>
      <c r="X33" s="20"/>
      <c r="Y33" s="20"/>
      <c r="Z33" s="24"/>
      <c r="AA33" s="24"/>
      <c r="AD33" s="85"/>
      <c r="AE33" s="86"/>
      <c r="AF33" s="86"/>
      <c r="AG33" s="86"/>
      <c r="AH33" s="86"/>
      <c r="AI33" s="86"/>
      <c r="AJ33" s="86"/>
    </row>
    <row r="34" spans="2:36" s="11" customFormat="1" ht="15" customHeight="1">
      <c r="B34" s="95"/>
      <c r="C34" s="73"/>
      <c r="D34" s="78">
        <f>R28</f>
        <v>1</v>
      </c>
      <c r="E34" s="20">
        <f>IF(Q28="","",Q28)</f>
        <v>15</v>
      </c>
      <c r="F34" s="19" t="s">
        <v>19</v>
      </c>
      <c r="G34" s="20">
        <f>IF(O28="","",O28)</f>
        <v>12</v>
      </c>
      <c r="H34" s="80">
        <f>N28</f>
        <v>2</v>
      </c>
      <c r="I34" s="78">
        <f>R31</f>
        <v>2</v>
      </c>
      <c r="J34" s="20">
        <f>IF(Q31="","",Q31)</f>
        <v>15</v>
      </c>
      <c r="K34" s="19" t="s">
        <v>19</v>
      </c>
      <c r="L34" s="21">
        <f>IF(O31="","",O31)</f>
        <v>13</v>
      </c>
      <c r="M34" s="80">
        <f>N31</f>
        <v>0</v>
      </c>
      <c r="N34" s="103"/>
      <c r="O34" s="104"/>
      <c r="P34" s="104"/>
      <c r="Q34" s="104"/>
      <c r="R34" s="105"/>
      <c r="S34" s="110"/>
      <c r="T34" s="113"/>
      <c r="U34" s="83"/>
      <c r="V34" s="110"/>
      <c r="W34" s="83"/>
      <c r="X34" s="20"/>
      <c r="Y34" s="20"/>
      <c r="Z34" s="24"/>
      <c r="AA34" s="24"/>
      <c r="AD34" s="85">
        <f>IF(S33="","",S33*1000+(D34+I34)*100+((D34+I34)-(H34+M34))*10+((SUM(E33:E35)+SUM(J33:J35))-(SUM(G33:G35)+SUM(L33:L35))))</f>
        <v>1307</v>
      </c>
      <c r="AE34" s="86"/>
      <c r="AF34" s="86"/>
      <c r="AG34" s="86"/>
      <c r="AH34" s="86"/>
      <c r="AI34" s="86"/>
      <c r="AJ34" s="86"/>
    </row>
    <row r="35" spans="2:36" s="11" customFormat="1" ht="15" customHeight="1">
      <c r="B35" s="96"/>
      <c r="C35" s="74"/>
      <c r="D35" s="79"/>
      <c r="E35" s="22">
        <f>IF(Q29="","",Q29)</f>
        <v>12</v>
      </c>
      <c r="F35" s="28" t="s">
        <v>19</v>
      </c>
      <c r="G35" s="22">
        <f>IF(O29="","",O29)</f>
        <v>15</v>
      </c>
      <c r="H35" s="81"/>
      <c r="I35" s="79"/>
      <c r="J35" s="22">
        <f>IF(Q32="","",Q32)</f>
      </c>
      <c r="K35" s="19" t="s">
        <v>19</v>
      </c>
      <c r="L35" s="23">
        <f>IF(O32="","",O32)</f>
      </c>
      <c r="M35" s="81"/>
      <c r="N35" s="106"/>
      <c r="O35" s="107"/>
      <c r="P35" s="107"/>
      <c r="Q35" s="107"/>
      <c r="R35" s="108"/>
      <c r="S35" s="111"/>
      <c r="T35" s="114"/>
      <c r="U35" s="84"/>
      <c r="V35" s="111"/>
      <c r="W35" s="84"/>
      <c r="X35" s="20"/>
      <c r="Y35" s="20"/>
      <c r="Z35" s="24"/>
      <c r="AA35" s="24"/>
      <c r="AD35" s="85"/>
      <c r="AE35" s="86"/>
      <c r="AF35" s="86"/>
      <c r="AG35" s="86"/>
      <c r="AH35" s="86"/>
      <c r="AI35" s="86"/>
      <c r="AJ35" s="86"/>
    </row>
    <row r="36" spans="11:36" ht="13.5">
      <c r="K36" s="38"/>
      <c r="AD36" s="87"/>
      <c r="AE36" s="88"/>
      <c r="AF36" s="88"/>
      <c r="AG36" s="88"/>
      <c r="AH36" s="88"/>
      <c r="AI36" s="88"/>
      <c r="AJ36" s="88"/>
    </row>
    <row r="37" spans="2:36" s="11" customFormat="1" ht="15" customHeight="1">
      <c r="B37" s="12" t="s">
        <v>29</v>
      </c>
      <c r="C37" s="13"/>
      <c r="D37" s="91" t="s">
        <v>59</v>
      </c>
      <c r="E37" s="92"/>
      <c r="F37" s="92"/>
      <c r="G37" s="92"/>
      <c r="H37" s="93"/>
      <c r="I37" s="91" t="s">
        <v>60</v>
      </c>
      <c r="J37" s="92"/>
      <c r="K37" s="92"/>
      <c r="L37" s="92"/>
      <c r="M37" s="93"/>
      <c r="N37" s="91" t="s">
        <v>61</v>
      </c>
      <c r="O37" s="92"/>
      <c r="P37" s="92"/>
      <c r="Q37" s="92"/>
      <c r="R37" s="93"/>
      <c r="S37" s="91" t="s">
        <v>62</v>
      </c>
      <c r="T37" s="92"/>
      <c r="U37" s="92"/>
      <c r="V37" s="92"/>
      <c r="W37" s="93"/>
      <c r="X37" s="91" t="s">
        <v>15</v>
      </c>
      <c r="Y37" s="92"/>
      <c r="Z37" s="93"/>
      <c r="AA37" s="91" t="s">
        <v>16</v>
      </c>
      <c r="AB37" s="93"/>
      <c r="AD37" s="85"/>
      <c r="AE37" s="86"/>
      <c r="AF37" s="86"/>
      <c r="AG37" s="86"/>
      <c r="AH37" s="86"/>
      <c r="AI37" s="86"/>
      <c r="AJ37" s="86"/>
    </row>
    <row r="38" spans="2:36" s="11" customFormat="1" ht="15" customHeight="1">
      <c r="B38" s="94" t="s">
        <v>35</v>
      </c>
      <c r="C38" s="97" t="s">
        <v>55</v>
      </c>
      <c r="D38" s="75"/>
      <c r="E38" s="76"/>
      <c r="F38" s="76"/>
      <c r="G38" s="76"/>
      <c r="H38" s="77"/>
      <c r="I38" s="10" t="str">
        <f>IF(I39="","",IF(I39&gt;M39,"○","×"))</f>
        <v>×</v>
      </c>
      <c r="J38" s="33">
        <v>14</v>
      </c>
      <c r="K38" s="19" t="s">
        <v>31</v>
      </c>
      <c r="L38" s="33">
        <v>15</v>
      </c>
      <c r="M38" s="34"/>
      <c r="N38" s="10" t="str">
        <f>IF(N39="","",IF(N39&gt;R39,"○","×"))</f>
        <v>○</v>
      </c>
      <c r="O38" s="33">
        <v>15</v>
      </c>
      <c r="P38" s="19" t="s">
        <v>19</v>
      </c>
      <c r="Q38" s="33">
        <v>9</v>
      </c>
      <c r="R38" s="34"/>
      <c r="S38" s="10" t="str">
        <f>IF(S39="","",IF(S39&gt;W39,"○","×"))</f>
        <v>×</v>
      </c>
      <c r="T38" s="33">
        <v>15</v>
      </c>
      <c r="U38" s="19" t="s">
        <v>31</v>
      </c>
      <c r="V38" s="33">
        <v>6</v>
      </c>
      <c r="W38" s="34"/>
      <c r="X38" s="119">
        <f>IF(I38="","",COUNTIF(I38:W38,"○"))</f>
        <v>1</v>
      </c>
      <c r="Y38" s="120" t="s">
        <v>18</v>
      </c>
      <c r="Z38" s="123">
        <f>IF(I38="","",COUNTIF(I38:W38,"×"))</f>
        <v>2</v>
      </c>
      <c r="AA38" s="119">
        <f>IF(AD39="","",RANK(AD39,AD38:AD49))</f>
        <v>3</v>
      </c>
      <c r="AB38" s="123"/>
      <c r="AD38" s="85"/>
      <c r="AE38" s="86">
        <f>IF(J38="","",IF(J38&gt;L38,1,0))</f>
        <v>0</v>
      </c>
      <c r="AF38" s="86">
        <f>IF(J38="","",IF(J38&lt;L38,1,0))</f>
        <v>1</v>
      </c>
      <c r="AG38" s="86">
        <f>IF(O38="","",IF(O38&gt;Q38,1,0))</f>
        <v>1</v>
      </c>
      <c r="AH38" s="86">
        <f>IF(O38="","",IF(O38&lt;Q38,1,0))</f>
        <v>0</v>
      </c>
      <c r="AI38" s="86">
        <f>IF(T38="","",IF(T38&gt;V38,1,0))</f>
        <v>1</v>
      </c>
      <c r="AJ38" s="86">
        <f>IF(T38="","",IF(T38&lt;V38,1,0))</f>
        <v>0</v>
      </c>
    </row>
    <row r="39" spans="2:36" s="11" customFormat="1" ht="15" customHeight="1">
      <c r="B39" s="95"/>
      <c r="C39" s="98"/>
      <c r="D39" s="68"/>
      <c r="E39" s="69"/>
      <c r="F39" s="69"/>
      <c r="G39" s="69"/>
      <c r="H39" s="115"/>
      <c r="I39" s="126">
        <f>IF(J38="","",SUM(AE38:AE40))</f>
        <v>0</v>
      </c>
      <c r="J39" s="16">
        <v>9</v>
      </c>
      <c r="K39" s="19" t="s">
        <v>19</v>
      </c>
      <c r="L39" s="16">
        <v>15</v>
      </c>
      <c r="M39" s="128">
        <f>IF(J38="","",SUM(AF38:AF40))</f>
        <v>2</v>
      </c>
      <c r="N39" s="126">
        <f>IF(O38="","",SUM(AG38:AG40))</f>
        <v>2</v>
      </c>
      <c r="O39" s="16">
        <v>10</v>
      </c>
      <c r="P39" s="19" t="s">
        <v>19</v>
      </c>
      <c r="Q39" s="16">
        <v>15</v>
      </c>
      <c r="R39" s="128">
        <f>IF(O38="","",SUM(AH38:AH40))</f>
        <v>1</v>
      </c>
      <c r="S39" s="126">
        <f>IF(T38="","",SUM(AI38:AI40))</f>
        <v>1</v>
      </c>
      <c r="T39" s="16">
        <v>7</v>
      </c>
      <c r="U39" s="19" t="s">
        <v>19</v>
      </c>
      <c r="V39" s="16">
        <v>15</v>
      </c>
      <c r="W39" s="128">
        <f>IF(T38="","",SUM(AJ38:AJ40))</f>
        <v>2</v>
      </c>
      <c r="X39" s="98"/>
      <c r="Y39" s="121"/>
      <c r="Z39" s="124"/>
      <c r="AA39" s="98"/>
      <c r="AB39" s="124"/>
      <c r="AD39" s="85">
        <f>IF(X38="","",X38*1000+(S39+I39+N39)*100+((S39+I39+N39)-(W39+M39+R39))*10+((SUM(T38:T40)+SUM(J38:J40)+SUM(O38:O40))-(SUM(V38:V40)+SUM(L38:L40)+SUM(Q38:Q40))))</f>
        <v>1273</v>
      </c>
      <c r="AE39" s="86">
        <f>IF(J39="","",IF(J39&gt;L39,1,0))</f>
        <v>0</v>
      </c>
      <c r="AF39" s="86">
        <f>IF(J39="","",IF(J39&lt;L39,1,0))</f>
        <v>1</v>
      </c>
      <c r="AG39" s="86">
        <f>IF(O39="","",IF(O39&gt;Q39,1,0))</f>
        <v>0</v>
      </c>
      <c r="AH39" s="86">
        <f>IF(O39="","",IF(O39&lt;Q39,1,0))</f>
        <v>1</v>
      </c>
      <c r="AI39" s="86">
        <f>IF(T39="","",IF(T39&gt;V39,1,0))</f>
        <v>0</v>
      </c>
      <c r="AJ39" s="86">
        <f>IF(T39="","",IF(T39&lt;V39,1,0))</f>
        <v>1</v>
      </c>
    </row>
    <row r="40" spans="2:36" s="11" customFormat="1" ht="15" customHeight="1">
      <c r="B40" s="96"/>
      <c r="C40" s="99"/>
      <c r="D40" s="116"/>
      <c r="E40" s="117"/>
      <c r="F40" s="117"/>
      <c r="G40" s="117"/>
      <c r="H40" s="118"/>
      <c r="I40" s="127"/>
      <c r="J40" s="35"/>
      <c r="K40" s="19" t="s">
        <v>31</v>
      </c>
      <c r="L40" s="35"/>
      <c r="M40" s="129"/>
      <c r="N40" s="127"/>
      <c r="O40" s="35">
        <v>15</v>
      </c>
      <c r="P40" s="28" t="s">
        <v>31</v>
      </c>
      <c r="Q40" s="35">
        <v>12</v>
      </c>
      <c r="R40" s="129"/>
      <c r="S40" s="127"/>
      <c r="T40" s="35">
        <v>10</v>
      </c>
      <c r="U40" s="19" t="s">
        <v>31</v>
      </c>
      <c r="V40" s="35">
        <v>15</v>
      </c>
      <c r="W40" s="129"/>
      <c r="X40" s="99"/>
      <c r="Y40" s="122"/>
      <c r="Z40" s="125"/>
      <c r="AA40" s="99"/>
      <c r="AB40" s="125"/>
      <c r="AD40" s="85"/>
      <c r="AE40" s="86">
        <f>IF(J40="","",IF(J40&gt;L40,1,0))</f>
      </c>
      <c r="AF40" s="86">
        <f>IF(J40="","",IF(J40&lt;L40,1,0))</f>
      </c>
      <c r="AG40" s="86">
        <f>IF(O40="","",IF(O40&gt;Q40,1,0))</f>
        <v>1</v>
      </c>
      <c r="AH40" s="86">
        <f>IF(O40="","",IF(O40&lt;Q40,1,0))</f>
        <v>0</v>
      </c>
      <c r="AI40" s="86">
        <f>IF(T40="","",IF(T40&gt;V40,1,0))</f>
        <v>0</v>
      </c>
      <c r="AJ40" s="86">
        <f>IF(T40="","",IF(T40&lt;V40,1,0))</f>
        <v>1</v>
      </c>
    </row>
    <row r="41" spans="2:36" s="11" customFormat="1" ht="15" customHeight="1">
      <c r="B41" s="94" t="s">
        <v>35</v>
      </c>
      <c r="C41" s="97" t="s">
        <v>56</v>
      </c>
      <c r="D41" s="36" t="str">
        <f>IF(D42="","",IF(D42&gt;H42,"○","×"))</f>
        <v>○</v>
      </c>
      <c r="E41" s="20">
        <f>IF(L38="","",L38)</f>
        <v>15</v>
      </c>
      <c r="F41" s="19" t="s">
        <v>31</v>
      </c>
      <c r="G41" s="20">
        <f>IF(J38="","",J38)</f>
        <v>14</v>
      </c>
      <c r="H41" s="37"/>
      <c r="I41" s="130"/>
      <c r="J41" s="131"/>
      <c r="K41" s="131"/>
      <c r="L41" s="131"/>
      <c r="M41" s="132"/>
      <c r="N41" s="36" t="str">
        <f>IF(N42="","",IF(N42&gt;R42,"○","×"))</f>
        <v>○</v>
      </c>
      <c r="O41" s="16">
        <v>15</v>
      </c>
      <c r="P41" s="19" t="s">
        <v>31</v>
      </c>
      <c r="Q41" s="16">
        <v>14</v>
      </c>
      <c r="R41" s="37"/>
      <c r="S41" s="36" t="str">
        <f>IF(S42="","",IF(S42&gt;W42,"○","×"))</f>
        <v>×</v>
      </c>
      <c r="T41" s="16">
        <v>11</v>
      </c>
      <c r="U41" s="25" t="s">
        <v>31</v>
      </c>
      <c r="V41" s="16">
        <v>15</v>
      </c>
      <c r="W41" s="37"/>
      <c r="X41" s="119">
        <f>IF(D41="","",COUNTIF(D41:W43,"○"))</f>
        <v>2</v>
      </c>
      <c r="Y41" s="120" t="s">
        <v>18</v>
      </c>
      <c r="Z41" s="123">
        <f>IF(D41="","",COUNTIF(D41:W43,"×"))</f>
        <v>1</v>
      </c>
      <c r="AA41" s="119">
        <f>IF(AD42="","",RANK(AD42,AD38:AD49))</f>
        <v>2</v>
      </c>
      <c r="AB41" s="123"/>
      <c r="AD41" s="85"/>
      <c r="AE41" s="86">
        <f>IF(O41="","",IF(O41&gt;Q41,1,0))</f>
        <v>1</v>
      </c>
      <c r="AF41" s="86">
        <f>IF(O41="","",IF(O41&lt;Q41,1,0))</f>
        <v>0</v>
      </c>
      <c r="AG41" s="86">
        <f>IF(T41="","",IF(T41&gt;V41,1,0))</f>
        <v>0</v>
      </c>
      <c r="AH41" s="86">
        <f>IF(T41="","",IF(T41&lt;V41,1,0))</f>
        <v>1</v>
      </c>
      <c r="AI41" s="86"/>
      <c r="AJ41" s="86"/>
    </row>
    <row r="42" spans="2:36" s="11" customFormat="1" ht="15" customHeight="1">
      <c r="B42" s="95"/>
      <c r="C42" s="98"/>
      <c r="D42" s="78">
        <f>M39</f>
        <v>2</v>
      </c>
      <c r="E42" s="20">
        <f>IF(L39="","",L39)</f>
        <v>15</v>
      </c>
      <c r="F42" s="19" t="s">
        <v>31</v>
      </c>
      <c r="G42" s="20">
        <f>IF(J39="","",J39)</f>
        <v>9</v>
      </c>
      <c r="H42" s="128">
        <f>I39</f>
        <v>0</v>
      </c>
      <c r="I42" s="133"/>
      <c r="J42" s="134"/>
      <c r="K42" s="134"/>
      <c r="L42" s="134"/>
      <c r="M42" s="135"/>
      <c r="N42" s="126">
        <f>IF(O41="","",SUM(AE41:AE43))</f>
        <v>2</v>
      </c>
      <c r="O42" s="16">
        <v>14</v>
      </c>
      <c r="P42" s="19" t="s">
        <v>19</v>
      </c>
      <c r="Q42" s="16">
        <v>15</v>
      </c>
      <c r="R42" s="128">
        <f>IF(O41="","",SUM(AF41:AF43))</f>
        <v>1</v>
      </c>
      <c r="S42" s="126">
        <f>IF(T41="","",SUM(AG41:AG43))</f>
        <v>1</v>
      </c>
      <c r="T42" s="16">
        <v>15</v>
      </c>
      <c r="U42" s="19" t="s">
        <v>19</v>
      </c>
      <c r="V42" s="16">
        <v>10</v>
      </c>
      <c r="W42" s="128">
        <f>IF(T41="","",SUM(AH41:AH43))</f>
        <v>2</v>
      </c>
      <c r="X42" s="98"/>
      <c r="Y42" s="121"/>
      <c r="Z42" s="124"/>
      <c r="AA42" s="98"/>
      <c r="AB42" s="124"/>
      <c r="AD42" s="85">
        <f>IF(X41="","",X41*1000+(D42+S42+N42)*100+((D42+S42+N42)-(H42+W42+R42))*10+((SUM(E41:E43)+SUM(T41:T43)+SUM(O41:O43))-(SUM(G41:G43)+SUM(V41:V43)+SUM(Q41:Q43))))</f>
        <v>2532</v>
      </c>
      <c r="AE42" s="86">
        <f>IF(O42="","",IF(O42&gt;Q42,1,0))</f>
        <v>0</v>
      </c>
      <c r="AF42" s="86">
        <f>IF(O42="","",IF(O42&lt;Q42,1,0))</f>
        <v>1</v>
      </c>
      <c r="AG42" s="86">
        <f>IF(T42="","",IF(T42&gt;V42,1,0))</f>
        <v>1</v>
      </c>
      <c r="AH42" s="86">
        <f>IF(T42="","",IF(T42&lt;V42,1,0))</f>
        <v>0</v>
      </c>
      <c r="AI42" s="86"/>
      <c r="AJ42" s="86"/>
    </row>
    <row r="43" spans="2:36" s="11" customFormat="1" ht="15" customHeight="1">
      <c r="B43" s="96"/>
      <c r="C43" s="99"/>
      <c r="D43" s="79"/>
      <c r="E43" s="20">
        <f>IF(L40="","",L40)</f>
      </c>
      <c r="F43" s="19" t="s">
        <v>19</v>
      </c>
      <c r="G43" s="20">
        <f>IF(J40="","",J40)</f>
      </c>
      <c r="H43" s="129"/>
      <c r="I43" s="136"/>
      <c r="J43" s="137"/>
      <c r="K43" s="137"/>
      <c r="L43" s="137"/>
      <c r="M43" s="138"/>
      <c r="N43" s="127"/>
      <c r="O43" s="35">
        <v>15</v>
      </c>
      <c r="P43" s="19" t="s">
        <v>19</v>
      </c>
      <c r="Q43" s="35">
        <v>8</v>
      </c>
      <c r="R43" s="129"/>
      <c r="S43" s="127"/>
      <c r="T43" s="35">
        <v>12</v>
      </c>
      <c r="U43" s="19" t="s">
        <v>19</v>
      </c>
      <c r="V43" s="35">
        <v>15</v>
      </c>
      <c r="W43" s="129"/>
      <c r="X43" s="99"/>
      <c r="Y43" s="122"/>
      <c r="Z43" s="125"/>
      <c r="AA43" s="99"/>
      <c r="AB43" s="125"/>
      <c r="AD43" s="85"/>
      <c r="AE43" s="86">
        <f>IF(O43="","",IF(O43&gt;Q43,1,0))</f>
        <v>1</v>
      </c>
      <c r="AF43" s="86">
        <f>IF(O43="","",IF(O43&lt;Q43,1,0))</f>
        <v>0</v>
      </c>
      <c r="AG43" s="86">
        <f>IF(T43="","",IF(T43&gt;V43,1,0))</f>
        <v>0</v>
      </c>
      <c r="AH43" s="86">
        <f>IF(T43="","",IF(T43&lt;V43,1,0))</f>
        <v>1</v>
      </c>
      <c r="AI43" s="86"/>
      <c r="AJ43" s="86"/>
    </row>
    <row r="44" spans="2:36" s="11" customFormat="1" ht="15" customHeight="1">
      <c r="B44" s="94" t="s">
        <v>36</v>
      </c>
      <c r="C44" s="97" t="s">
        <v>57</v>
      </c>
      <c r="D44" s="36" t="str">
        <f>IF(D45="","",IF(D45&gt;H45,"○","×"))</f>
        <v>×</v>
      </c>
      <c r="E44" s="18">
        <f>IF(Q38="","",Q38)</f>
        <v>9</v>
      </c>
      <c r="F44" s="25" t="s">
        <v>19</v>
      </c>
      <c r="G44" s="18">
        <f>IF(O38="","",O38)</f>
        <v>15</v>
      </c>
      <c r="H44" s="37"/>
      <c r="I44" s="36" t="str">
        <f>IF(I45="","",IF(I45&gt;M45,"○","×"))</f>
        <v>×</v>
      </c>
      <c r="J44" s="16">
        <f>IF(Q41="","",Q41)</f>
        <v>14</v>
      </c>
      <c r="K44" s="19" t="s">
        <v>19</v>
      </c>
      <c r="L44" s="16">
        <f>IF(O41="","",O41)</f>
        <v>15</v>
      </c>
      <c r="M44" s="37"/>
      <c r="N44" s="130"/>
      <c r="O44" s="131"/>
      <c r="P44" s="131"/>
      <c r="Q44" s="131"/>
      <c r="R44" s="132"/>
      <c r="S44" s="36" t="str">
        <f>IF(S45="","",IF(S45&gt;W45,"○","×"))</f>
        <v>×</v>
      </c>
      <c r="T44" s="16">
        <v>8</v>
      </c>
      <c r="U44" s="25" t="s">
        <v>19</v>
      </c>
      <c r="V44" s="16">
        <v>15</v>
      </c>
      <c r="W44" s="37"/>
      <c r="X44" s="119">
        <f>IF(D44="","",COUNTIF(D44:W46,"○"))</f>
        <v>0</v>
      </c>
      <c r="Y44" s="120" t="s">
        <v>18</v>
      </c>
      <c r="Z44" s="123">
        <f>IF(D44="","",COUNTIF(D44:W46,"×"))</f>
        <v>3</v>
      </c>
      <c r="AA44" s="119">
        <f>IF(AD45="","",RANK(AD45,AD38:AD49))</f>
        <v>4</v>
      </c>
      <c r="AB44" s="123"/>
      <c r="AD44" s="85"/>
      <c r="AE44" s="86">
        <f>IF(T44="","",IF(T44&gt;V44,1,0))</f>
        <v>0</v>
      </c>
      <c r="AF44" s="86">
        <f>IF(T44="","",IF(T44&lt;V44,1,0))</f>
        <v>1</v>
      </c>
      <c r="AG44" s="86"/>
      <c r="AH44" s="86"/>
      <c r="AI44" s="86"/>
      <c r="AJ44" s="86"/>
    </row>
    <row r="45" spans="2:36" s="11" customFormat="1" ht="15" customHeight="1">
      <c r="B45" s="95"/>
      <c r="C45" s="98"/>
      <c r="D45" s="78">
        <f>R39</f>
        <v>1</v>
      </c>
      <c r="E45" s="20">
        <f>IF(Q39="","",Q39)</f>
        <v>15</v>
      </c>
      <c r="F45" s="19" t="s">
        <v>19</v>
      </c>
      <c r="G45" s="20">
        <f>IF(O39="","",O39)</f>
        <v>10</v>
      </c>
      <c r="H45" s="124">
        <f>N39</f>
        <v>2</v>
      </c>
      <c r="I45" s="126">
        <f>R42</f>
        <v>1</v>
      </c>
      <c r="J45" s="16">
        <f>IF(Q42="","",Q42)</f>
        <v>15</v>
      </c>
      <c r="K45" s="19" t="s">
        <v>19</v>
      </c>
      <c r="L45" s="16">
        <f>IF(O42="","",O42)</f>
        <v>14</v>
      </c>
      <c r="M45" s="128">
        <f>N42</f>
        <v>2</v>
      </c>
      <c r="N45" s="133"/>
      <c r="O45" s="134"/>
      <c r="P45" s="134"/>
      <c r="Q45" s="134"/>
      <c r="R45" s="135"/>
      <c r="S45" s="126">
        <f>IF(T44="","",SUM(AE44:AE46))</f>
        <v>1</v>
      </c>
      <c r="T45" s="16">
        <v>15</v>
      </c>
      <c r="U45" s="19" t="s">
        <v>19</v>
      </c>
      <c r="V45" s="16">
        <v>14</v>
      </c>
      <c r="W45" s="128">
        <f>IF(T44="","",SUM(AF44:AF46))</f>
        <v>2</v>
      </c>
      <c r="X45" s="98"/>
      <c r="Y45" s="121"/>
      <c r="Z45" s="124"/>
      <c r="AA45" s="98"/>
      <c r="AB45" s="124"/>
      <c r="AD45" s="85">
        <f>IF(X44="","",X44*1000+(D45+I45+S45)*100+((D45+I45+S45)-(H45+M45+W45))*10+((SUM(E44:E46)+SUM(J44:J46)+SUM(T44:T46))-(SUM(G44:G46)+SUM(L44:L46)+SUM(V44:V46))))</f>
        <v>248</v>
      </c>
      <c r="AE45" s="86">
        <f>IF(T45="","",IF(T45&gt;V45,1,0))</f>
        <v>1</v>
      </c>
      <c r="AF45" s="86">
        <f>IF(T45="","",IF(T45&lt;V45,1,0))</f>
        <v>0</v>
      </c>
      <c r="AG45" s="86"/>
      <c r="AH45" s="86"/>
      <c r="AI45" s="86"/>
      <c r="AJ45" s="86"/>
    </row>
    <row r="46" spans="2:36" s="11" customFormat="1" ht="15" customHeight="1">
      <c r="B46" s="96"/>
      <c r="C46" s="99"/>
      <c r="D46" s="79"/>
      <c r="E46" s="22">
        <f>IF(Q40="","",Q40)</f>
        <v>12</v>
      </c>
      <c r="F46" s="19" t="s">
        <v>19</v>
      </c>
      <c r="G46" s="20">
        <f>IF(O40="","",O40)</f>
        <v>15</v>
      </c>
      <c r="H46" s="125"/>
      <c r="I46" s="127"/>
      <c r="J46" s="35">
        <f>IF(Q43="","",Q43)</f>
        <v>8</v>
      </c>
      <c r="K46" s="19" t="s">
        <v>19</v>
      </c>
      <c r="L46" s="35">
        <f>IF(O43="","",O43)</f>
        <v>15</v>
      </c>
      <c r="M46" s="129"/>
      <c r="N46" s="136"/>
      <c r="O46" s="137"/>
      <c r="P46" s="137"/>
      <c r="Q46" s="137"/>
      <c r="R46" s="138"/>
      <c r="S46" s="127"/>
      <c r="T46" s="35">
        <v>10</v>
      </c>
      <c r="U46" s="28" t="s">
        <v>19</v>
      </c>
      <c r="V46" s="35">
        <v>15</v>
      </c>
      <c r="W46" s="129"/>
      <c r="X46" s="99"/>
      <c r="Y46" s="122"/>
      <c r="Z46" s="125"/>
      <c r="AA46" s="99"/>
      <c r="AB46" s="125"/>
      <c r="AD46" s="85"/>
      <c r="AE46" s="86">
        <f>IF(T46="","",IF(T46&gt;V46,1,0))</f>
        <v>0</v>
      </c>
      <c r="AF46" s="86">
        <f>IF(T46="","",IF(T46&lt;V46,1,0))</f>
        <v>1</v>
      </c>
      <c r="AG46" s="86"/>
      <c r="AH46" s="86"/>
      <c r="AI46" s="86"/>
      <c r="AJ46" s="86"/>
    </row>
    <row r="47" spans="2:36" s="11" customFormat="1" ht="15" customHeight="1">
      <c r="B47" s="94" t="s">
        <v>54</v>
      </c>
      <c r="C47" s="97" t="s">
        <v>58</v>
      </c>
      <c r="D47" s="36" t="str">
        <f>IF(D48="","",IF(D48&gt;H48,"○","×"))</f>
        <v>○</v>
      </c>
      <c r="E47" s="20">
        <f>IF(V38="","",V38)</f>
        <v>6</v>
      </c>
      <c r="F47" s="25" t="s">
        <v>19</v>
      </c>
      <c r="G47" s="18">
        <f>IF(T38="","",T38)</f>
        <v>15</v>
      </c>
      <c r="H47" s="37"/>
      <c r="I47" s="36" t="str">
        <f>IF(I48="","",IF(I48&gt;M48,"○","×"))</f>
        <v>○</v>
      </c>
      <c r="J47" s="16">
        <f>IF(V41="","",V41)</f>
        <v>15</v>
      </c>
      <c r="K47" s="25" t="s">
        <v>19</v>
      </c>
      <c r="L47" s="16">
        <f>IF(T41="","",T41)</f>
        <v>11</v>
      </c>
      <c r="M47" s="37"/>
      <c r="N47" s="36" t="str">
        <f>IF(N48="","",IF(N48&gt;R48,"○","×"))</f>
        <v>○</v>
      </c>
      <c r="O47" s="16">
        <f>IF(V44="","",V44)</f>
        <v>15</v>
      </c>
      <c r="P47" s="19" t="s">
        <v>19</v>
      </c>
      <c r="Q47" s="16">
        <f>IF(T44="","",T44)</f>
        <v>8</v>
      </c>
      <c r="R47" s="37"/>
      <c r="S47" s="130"/>
      <c r="T47" s="131"/>
      <c r="U47" s="131"/>
      <c r="V47" s="131"/>
      <c r="W47" s="132"/>
      <c r="X47" s="119">
        <f>IF(D47="","",COUNTIF(D47:R47,"○"))</f>
        <v>3</v>
      </c>
      <c r="Y47" s="120" t="s">
        <v>18</v>
      </c>
      <c r="Z47" s="123">
        <f>IF(D47="","",COUNTIF(D47:R47,"×"))</f>
        <v>0</v>
      </c>
      <c r="AA47" s="119">
        <f>IF(AD48="","",RANK(AD48,AD38:AD49))</f>
        <v>1</v>
      </c>
      <c r="AB47" s="123"/>
      <c r="AD47" s="85"/>
      <c r="AE47" s="86"/>
      <c r="AF47" s="86"/>
      <c r="AG47" s="86"/>
      <c r="AH47" s="86"/>
      <c r="AI47" s="86"/>
      <c r="AJ47" s="86"/>
    </row>
    <row r="48" spans="2:36" s="11" customFormat="1" ht="15" customHeight="1">
      <c r="B48" s="95"/>
      <c r="C48" s="98"/>
      <c r="D48" s="78">
        <f>W39</f>
        <v>2</v>
      </c>
      <c r="E48" s="20">
        <f>IF(V39="","",V39)</f>
        <v>15</v>
      </c>
      <c r="F48" s="19" t="s">
        <v>19</v>
      </c>
      <c r="G48" s="20">
        <f>IF(T39="","",T39)</f>
        <v>7</v>
      </c>
      <c r="H48" s="128">
        <f>S39</f>
        <v>1</v>
      </c>
      <c r="I48" s="126">
        <f>W42</f>
        <v>2</v>
      </c>
      <c r="J48" s="16">
        <f>IF(V42="","",V42)</f>
        <v>10</v>
      </c>
      <c r="K48" s="19" t="s">
        <v>19</v>
      </c>
      <c r="L48" s="16">
        <f>IF(T42="","",T42)</f>
        <v>15</v>
      </c>
      <c r="M48" s="128">
        <f>S42</f>
        <v>1</v>
      </c>
      <c r="N48" s="126">
        <f>W45</f>
        <v>2</v>
      </c>
      <c r="O48" s="16">
        <f>IF(V45="","",V45)</f>
        <v>14</v>
      </c>
      <c r="P48" s="19" t="s">
        <v>19</v>
      </c>
      <c r="Q48" s="16">
        <f>IF(T45="","",T45)</f>
        <v>15</v>
      </c>
      <c r="R48" s="128">
        <f>S45</f>
        <v>1</v>
      </c>
      <c r="S48" s="133"/>
      <c r="T48" s="134"/>
      <c r="U48" s="134"/>
      <c r="V48" s="134"/>
      <c r="W48" s="135"/>
      <c r="X48" s="98"/>
      <c r="Y48" s="121"/>
      <c r="Z48" s="124"/>
      <c r="AA48" s="98"/>
      <c r="AB48" s="124"/>
      <c r="AD48" s="85">
        <f>IF(X47="","",X47*1000+(D48+I48+N48)*100+((D48+I48+N48)-(H48+M48+R48))*10+((SUM(E47:E49)+SUM(J47:J49)+SUM(O47:O49))-(SUM(G47:G49)+SUM(L47:L49)+SUM(Q47:Q49))))</f>
        <v>3647</v>
      </c>
      <c r="AE48" s="86"/>
      <c r="AF48" s="86"/>
      <c r="AG48" s="86"/>
      <c r="AH48" s="86"/>
      <c r="AI48" s="86"/>
      <c r="AJ48" s="86"/>
    </row>
    <row r="49" spans="2:36" s="29" customFormat="1" ht="15" customHeight="1">
      <c r="B49" s="96"/>
      <c r="C49" s="99"/>
      <c r="D49" s="79"/>
      <c r="E49" s="22">
        <f>IF(V40="","",V40)</f>
        <v>15</v>
      </c>
      <c r="F49" s="28" t="s">
        <v>19</v>
      </c>
      <c r="G49" s="22">
        <f>IF(T40="","",T40)</f>
        <v>10</v>
      </c>
      <c r="H49" s="129"/>
      <c r="I49" s="127"/>
      <c r="J49" s="16">
        <f>IF(V43="","",V43)</f>
        <v>15</v>
      </c>
      <c r="K49" s="28" t="s">
        <v>19</v>
      </c>
      <c r="L49" s="16">
        <f>IF(T43="","",T43)</f>
        <v>12</v>
      </c>
      <c r="M49" s="129"/>
      <c r="N49" s="127"/>
      <c r="O49" s="35">
        <f>IF(V46="","",V46)</f>
        <v>15</v>
      </c>
      <c r="P49" s="28" t="s">
        <v>19</v>
      </c>
      <c r="Q49" s="35">
        <f>IF(T46="","",T46)</f>
        <v>10</v>
      </c>
      <c r="R49" s="129"/>
      <c r="S49" s="136"/>
      <c r="T49" s="137"/>
      <c r="U49" s="137"/>
      <c r="V49" s="137"/>
      <c r="W49" s="138"/>
      <c r="X49" s="99"/>
      <c r="Y49" s="122"/>
      <c r="Z49" s="125"/>
      <c r="AA49" s="99"/>
      <c r="AB49" s="125"/>
      <c r="AC49" s="11"/>
      <c r="AD49" s="85"/>
      <c r="AE49" s="86"/>
      <c r="AF49" s="86"/>
      <c r="AG49" s="86"/>
      <c r="AH49" s="86"/>
      <c r="AI49" s="86"/>
      <c r="AJ49" s="86"/>
    </row>
    <row r="50" spans="10:36" ht="13.5">
      <c r="J50" s="5"/>
      <c r="L50" s="5"/>
      <c r="AD50" s="87"/>
      <c r="AE50" s="88"/>
      <c r="AF50" s="88"/>
      <c r="AG50" s="88"/>
      <c r="AH50" s="88"/>
      <c r="AI50" s="88"/>
      <c r="AJ50" s="88"/>
    </row>
    <row r="51" spans="30:36" ht="13.5">
      <c r="AD51" s="87"/>
      <c r="AE51" s="88"/>
      <c r="AF51" s="88"/>
      <c r="AG51" s="88"/>
      <c r="AH51" s="88"/>
      <c r="AI51" s="88"/>
      <c r="AJ51" s="88"/>
    </row>
    <row r="52" spans="2:36" ht="13.5">
      <c r="B52" s="41" t="s">
        <v>113</v>
      </c>
      <c r="P52" s="41" t="s">
        <v>115</v>
      </c>
      <c r="AD52" s="87"/>
      <c r="AE52" s="88"/>
      <c r="AF52" s="88"/>
      <c r="AG52" s="88"/>
      <c r="AH52" s="88"/>
      <c r="AI52" s="88"/>
      <c r="AJ52" s="88"/>
    </row>
    <row r="53" spans="2:36" ht="13.5">
      <c r="B53" s="154" t="str">
        <f>INDEX(B5:B13,MATCH(1,V5:V13,0),1)</f>
        <v>(惣　開)　</v>
      </c>
      <c r="C53" s="155" t="str">
        <f>INDEX(C5:C13,MATCH(1,V5:V13,0),1)</f>
        <v>大中　悠輔
大中　洋茂</v>
      </c>
      <c r="D53" s="7"/>
      <c r="E53" s="7"/>
      <c r="F53" s="7"/>
      <c r="G53" s="7"/>
      <c r="L53" s="7"/>
      <c r="M53" s="7"/>
      <c r="N53" s="7"/>
      <c r="O53" s="7"/>
      <c r="P53" s="139" t="str">
        <f>INDEX(C27:C35,MATCH(1,V27:V35,0),1)</f>
        <v>田坂　颯汰
田坂　厚司</v>
      </c>
      <c r="Q53" s="139"/>
      <c r="R53" s="139"/>
      <c r="S53" s="139"/>
      <c r="T53" s="139"/>
      <c r="U53" s="140" t="str">
        <f>INDEX(B27:B35,MATCH(1,V27:V35,0),1)</f>
        <v>(神　郷)　</v>
      </c>
      <c r="V53" s="140"/>
      <c r="W53" s="140"/>
      <c r="X53" s="140"/>
      <c r="AD53" s="87"/>
      <c r="AE53" s="88"/>
      <c r="AF53" s="88"/>
      <c r="AG53" s="88"/>
      <c r="AH53" s="88"/>
      <c r="AI53" s="88"/>
      <c r="AJ53" s="88"/>
    </row>
    <row r="54" spans="2:36" ht="13.5" customHeight="1">
      <c r="B54" s="154"/>
      <c r="C54" s="155"/>
      <c r="E54" s="42"/>
      <c r="F54" s="149" t="s">
        <v>252</v>
      </c>
      <c r="G54" s="150"/>
      <c r="K54" s="39"/>
      <c r="L54" s="144" t="s">
        <v>255</v>
      </c>
      <c r="M54" s="145"/>
      <c r="N54" s="40"/>
      <c r="P54" s="139"/>
      <c r="Q54" s="139"/>
      <c r="R54" s="139"/>
      <c r="S54" s="139"/>
      <c r="T54" s="139"/>
      <c r="U54" s="140"/>
      <c r="V54" s="140"/>
      <c r="W54" s="140"/>
      <c r="X54" s="140"/>
      <c r="AD54" s="87"/>
      <c r="AE54" s="88"/>
      <c r="AF54" s="88"/>
      <c r="AG54" s="88"/>
      <c r="AH54" s="88"/>
      <c r="AI54" s="88"/>
      <c r="AJ54" s="88"/>
    </row>
    <row r="55" spans="5:36" ht="14.25" thickBot="1">
      <c r="E55" s="43"/>
      <c r="F55" s="151"/>
      <c r="G55" s="152"/>
      <c r="H55" s="60"/>
      <c r="I55" s="57"/>
      <c r="J55" s="7"/>
      <c r="K55" s="8"/>
      <c r="L55" s="146"/>
      <c r="M55" s="147"/>
      <c r="N55" s="41"/>
      <c r="AD55" s="87"/>
      <c r="AE55" s="88"/>
      <c r="AF55" s="88"/>
      <c r="AG55" s="88"/>
      <c r="AH55" s="88"/>
      <c r="AI55" s="88"/>
      <c r="AJ55" s="88"/>
    </row>
    <row r="56" spans="2:36" ht="13.5">
      <c r="B56" s="41" t="s">
        <v>114</v>
      </c>
      <c r="E56" s="43"/>
      <c r="F56" s="151"/>
      <c r="G56" s="151"/>
      <c r="H56" s="63"/>
      <c r="I56" s="141" t="s">
        <v>262</v>
      </c>
      <c r="J56" s="142"/>
      <c r="K56" s="59"/>
      <c r="L56" s="147"/>
      <c r="M56" s="147"/>
      <c r="N56" s="41"/>
      <c r="P56" s="41" t="s">
        <v>116</v>
      </c>
      <c r="AD56" s="87"/>
      <c r="AE56" s="88"/>
      <c r="AF56" s="88"/>
      <c r="AG56" s="88"/>
      <c r="AH56" s="88"/>
      <c r="AI56" s="88"/>
      <c r="AJ56" s="88"/>
    </row>
    <row r="57" spans="2:36" ht="14.25" thickBot="1">
      <c r="B57" s="154" t="str">
        <f>INDEX(B16:B24,MATCH(1,V16:V24,0),1)</f>
        <v>(神　郷)　</v>
      </c>
      <c r="C57" s="155" t="str">
        <f>INDEX(C16:C24,MATCH(1,V16:V24,0),1)</f>
        <v>佐々木弥都
長原　芽美</v>
      </c>
      <c r="D57" s="54"/>
      <c r="E57" s="64"/>
      <c r="F57" s="153"/>
      <c r="G57" s="153"/>
      <c r="H57" s="63"/>
      <c r="I57" s="143"/>
      <c r="J57" s="143"/>
      <c r="K57" s="55"/>
      <c r="L57" s="148"/>
      <c r="M57" s="148"/>
      <c r="N57" s="58"/>
      <c r="O57" s="54"/>
      <c r="P57" s="139" t="str">
        <f>INDEX(C38:C49,MATCH(1,AA38:AA49,0),1)</f>
        <v>福本　桜輝
森　宏次郎</v>
      </c>
      <c r="Q57" s="139"/>
      <c r="R57" s="139"/>
      <c r="S57" s="139"/>
      <c r="T57" s="139"/>
      <c r="U57" s="140" t="str">
        <f>INDEX(B38:B49,MATCH(1,AA38:AA49,0),1)</f>
        <v>(新　小)　</v>
      </c>
      <c r="V57" s="140"/>
      <c r="W57" s="140"/>
      <c r="X57" s="140"/>
      <c r="AD57" s="87"/>
      <c r="AE57" s="88"/>
      <c r="AF57" s="88"/>
      <c r="AG57" s="88"/>
      <c r="AH57" s="88"/>
      <c r="AI57" s="88"/>
      <c r="AJ57" s="88"/>
    </row>
    <row r="58" spans="2:36" ht="13.5">
      <c r="B58" s="154"/>
      <c r="C58" s="155"/>
      <c r="I58" s="143"/>
      <c r="J58" s="143"/>
      <c r="P58" s="139"/>
      <c r="Q58" s="139"/>
      <c r="R58" s="139"/>
      <c r="S58" s="139"/>
      <c r="T58" s="139"/>
      <c r="U58" s="140"/>
      <c r="V58" s="140"/>
      <c r="W58" s="140"/>
      <c r="X58" s="140"/>
      <c r="AD58" s="87"/>
      <c r="AE58" s="88"/>
      <c r="AF58" s="88"/>
      <c r="AG58" s="88"/>
      <c r="AH58" s="88"/>
      <c r="AI58" s="88"/>
      <c r="AJ58" s="88"/>
    </row>
    <row r="59" spans="30:36" ht="13.5">
      <c r="AD59" s="87"/>
      <c r="AE59" s="88"/>
      <c r="AF59" s="88"/>
      <c r="AG59" s="88"/>
      <c r="AH59" s="88"/>
      <c r="AI59" s="88"/>
      <c r="AJ59" s="88"/>
    </row>
    <row r="60" spans="30:36" ht="13.5">
      <c r="AD60" s="87"/>
      <c r="AE60" s="88"/>
      <c r="AF60" s="88"/>
      <c r="AG60" s="88"/>
      <c r="AH60" s="88"/>
      <c r="AI60" s="88"/>
      <c r="AJ60" s="88"/>
    </row>
    <row r="61" spans="2:36" s="3" customFormat="1" ht="21">
      <c r="B61" s="71" t="s">
        <v>8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AD61" s="89"/>
      <c r="AE61" s="90"/>
      <c r="AF61" s="90"/>
      <c r="AG61" s="90"/>
      <c r="AH61" s="90"/>
      <c r="AI61" s="90"/>
      <c r="AJ61" s="90"/>
    </row>
    <row r="62" spans="30:36" ht="13.5">
      <c r="AD62" s="87"/>
      <c r="AE62" s="88"/>
      <c r="AF62" s="88"/>
      <c r="AG62" s="88"/>
      <c r="AH62" s="88"/>
      <c r="AI62" s="88"/>
      <c r="AJ62" s="88"/>
    </row>
    <row r="63" spans="2:36" s="11" customFormat="1" ht="15" customHeight="1">
      <c r="B63" s="12" t="s">
        <v>32</v>
      </c>
      <c r="C63" s="13"/>
      <c r="D63" s="91" t="s">
        <v>70</v>
      </c>
      <c r="E63" s="92"/>
      <c r="F63" s="92"/>
      <c r="G63" s="92"/>
      <c r="H63" s="93"/>
      <c r="I63" s="91" t="s">
        <v>71</v>
      </c>
      <c r="J63" s="92"/>
      <c r="K63" s="92"/>
      <c r="L63" s="92"/>
      <c r="M63" s="93"/>
      <c r="N63" s="91" t="s">
        <v>72</v>
      </c>
      <c r="O63" s="92"/>
      <c r="P63" s="92"/>
      <c r="Q63" s="92"/>
      <c r="R63" s="93"/>
      <c r="S63" s="14"/>
      <c r="T63" s="15" t="s">
        <v>15</v>
      </c>
      <c r="U63" s="15"/>
      <c r="V63" s="91" t="s">
        <v>16</v>
      </c>
      <c r="W63" s="93"/>
      <c r="AA63" s="16"/>
      <c r="AD63" s="85"/>
      <c r="AE63" s="86"/>
      <c r="AF63" s="86"/>
      <c r="AG63" s="86"/>
      <c r="AH63" s="86"/>
      <c r="AI63" s="86"/>
      <c r="AJ63" s="86"/>
    </row>
    <row r="64" spans="2:36" s="11" customFormat="1" ht="15" customHeight="1">
      <c r="B64" s="94" t="s">
        <v>66</v>
      </c>
      <c r="C64" s="97" t="s">
        <v>269</v>
      </c>
      <c r="D64" s="100"/>
      <c r="E64" s="101"/>
      <c r="F64" s="101"/>
      <c r="G64" s="101"/>
      <c r="H64" s="102"/>
      <c r="I64" s="17" t="str">
        <f>IF(I65="","",IF(I65&gt;M65,"○","×"))</f>
        <v>○</v>
      </c>
      <c r="J64" s="18">
        <v>15</v>
      </c>
      <c r="K64" s="19" t="s">
        <v>63</v>
      </c>
      <c r="L64" s="18">
        <v>9</v>
      </c>
      <c r="M64" s="9"/>
      <c r="N64" s="10" t="str">
        <f>IF(N65="","",IF(N65&gt;R65,"○","×"))</f>
        <v>○</v>
      </c>
      <c r="O64" s="18">
        <v>15</v>
      </c>
      <c r="P64" s="19" t="s">
        <v>63</v>
      </c>
      <c r="Q64" s="18">
        <v>1</v>
      </c>
      <c r="R64" s="9"/>
      <c r="S64" s="109">
        <f>IF(I64="","",COUNTIF(I64:R64,"○"))</f>
        <v>2</v>
      </c>
      <c r="T64" s="112" t="s">
        <v>18</v>
      </c>
      <c r="U64" s="82">
        <f>IF(I64="","",COUNTIF(I64:R64,"×"))</f>
        <v>0</v>
      </c>
      <c r="V64" s="109">
        <f>IF(AD65="","",RANK(AD65,AD64:AD72))</f>
        <v>1</v>
      </c>
      <c r="W64" s="82"/>
      <c r="X64" s="20"/>
      <c r="Y64" s="20"/>
      <c r="Z64" s="16"/>
      <c r="AA64" s="16"/>
      <c r="AD64" s="85"/>
      <c r="AE64" s="86">
        <f>IF(J64="","",IF(J64&gt;L64,1,0))</f>
        <v>1</v>
      </c>
      <c r="AF64" s="86">
        <f>IF(L64="","",IF(J64&lt;L64,1,0))</f>
        <v>0</v>
      </c>
      <c r="AG64" s="86">
        <f>IF(O64="","",IF(O64&gt;Q64,1,0))</f>
        <v>1</v>
      </c>
      <c r="AH64" s="86">
        <f>IF(Q64="","",IF(O64&lt;Q64,1,0))</f>
        <v>0</v>
      </c>
      <c r="AI64" s="86"/>
      <c r="AJ64" s="86"/>
    </row>
    <row r="65" spans="2:36" s="11" customFormat="1" ht="15" customHeight="1">
      <c r="B65" s="95"/>
      <c r="C65" s="98"/>
      <c r="D65" s="103"/>
      <c r="E65" s="104"/>
      <c r="F65" s="104"/>
      <c r="G65" s="104"/>
      <c r="H65" s="105"/>
      <c r="I65" s="78">
        <f>IF(J64="","",SUM(AE64:AE66))</f>
        <v>2</v>
      </c>
      <c r="J65" s="20">
        <v>14</v>
      </c>
      <c r="K65" s="19" t="s">
        <v>63</v>
      </c>
      <c r="L65" s="20">
        <v>15</v>
      </c>
      <c r="M65" s="80">
        <f>IF(L64="","",SUM(AF64:AF66))</f>
        <v>1</v>
      </c>
      <c r="N65" s="78">
        <f>IF(O64="","",SUM(AG64:AG66))</f>
        <v>2</v>
      </c>
      <c r="O65" s="21">
        <v>15</v>
      </c>
      <c r="P65" s="19" t="s">
        <v>63</v>
      </c>
      <c r="Q65" s="21">
        <v>1</v>
      </c>
      <c r="R65" s="80">
        <f>IF(Q64="","",SUM(AH64:AH66))</f>
        <v>0</v>
      </c>
      <c r="S65" s="110"/>
      <c r="T65" s="113"/>
      <c r="U65" s="83"/>
      <c r="V65" s="110"/>
      <c r="W65" s="83"/>
      <c r="X65" s="20"/>
      <c r="Y65" s="20"/>
      <c r="Z65" s="16"/>
      <c r="AA65" s="16"/>
      <c r="AD65" s="85">
        <f>IF(S64="","",S64*1000+(I65+N65)*100+((I65+N65)-(M65+R65))*10+((SUM(J64:J66)+SUM(O64:O66))-(SUM(L64:L66)+SUM(Q64:Q66))))</f>
        <v>2464</v>
      </c>
      <c r="AE65" s="86">
        <f>IF(J65="","",IF(J65&gt;L65,1,0))</f>
        <v>0</v>
      </c>
      <c r="AF65" s="86">
        <f>IF(L65="","",IF(J65&lt;L65,1,0))</f>
        <v>1</v>
      </c>
      <c r="AG65" s="86">
        <f>IF(O65="","",IF(O65&gt;Q65,1,0))</f>
        <v>1</v>
      </c>
      <c r="AH65" s="86">
        <f>IF(Q65="","",IF(O65&lt;Q65,1,0))</f>
        <v>0</v>
      </c>
      <c r="AI65" s="86"/>
      <c r="AJ65" s="86"/>
    </row>
    <row r="66" spans="2:36" s="11" customFormat="1" ht="15" customHeight="1">
      <c r="B66" s="96"/>
      <c r="C66" s="99"/>
      <c r="D66" s="106"/>
      <c r="E66" s="107"/>
      <c r="F66" s="107"/>
      <c r="G66" s="107"/>
      <c r="H66" s="108"/>
      <c r="I66" s="79"/>
      <c r="J66" s="22">
        <v>15</v>
      </c>
      <c r="K66" s="19" t="s">
        <v>63</v>
      </c>
      <c r="L66" s="22">
        <v>14</v>
      </c>
      <c r="M66" s="81"/>
      <c r="N66" s="79"/>
      <c r="O66" s="23"/>
      <c r="P66" s="19" t="s">
        <v>63</v>
      </c>
      <c r="Q66" s="23"/>
      <c r="R66" s="81"/>
      <c r="S66" s="111"/>
      <c r="T66" s="114"/>
      <c r="U66" s="84"/>
      <c r="V66" s="111"/>
      <c r="W66" s="84"/>
      <c r="X66" s="20"/>
      <c r="Y66" s="20"/>
      <c r="Z66" s="24"/>
      <c r="AA66" s="24"/>
      <c r="AD66" s="85"/>
      <c r="AE66" s="86">
        <f>IF(J66="","",IF(J66&gt;L66,1,0))</f>
        <v>1</v>
      </c>
      <c r="AF66" s="86">
        <f>IF(L66="","",IF(J66&lt;L66,1,0))</f>
        <v>0</v>
      </c>
      <c r="AG66" s="86">
        <f>IF(O66="","",IF(O66&gt;Q66,1,0))</f>
      </c>
      <c r="AH66" s="86">
        <f>IF(Q66="","",IF(O66&lt;Q66,1,0))</f>
      </c>
      <c r="AI66" s="86"/>
      <c r="AJ66" s="86"/>
    </row>
    <row r="67" spans="2:36" s="11" customFormat="1" ht="15" customHeight="1">
      <c r="B67" s="94" t="s">
        <v>67</v>
      </c>
      <c r="C67" s="97" t="s">
        <v>68</v>
      </c>
      <c r="D67" s="17" t="str">
        <f>IF(E67="","",IF(D68&gt;H68,"○","×"))</f>
        <v>×</v>
      </c>
      <c r="E67" s="18">
        <f>IF(L64="","",L64)</f>
        <v>9</v>
      </c>
      <c r="F67" s="25" t="s">
        <v>63</v>
      </c>
      <c r="G67" s="18">
        <f>IF(J64="","",J64)</f>
        <v>15</v>
      </c>
      <c r="H67" s="26"/>
      <c r="I67" s="100"/>
      <c r="J67" s="101"/>
      <c r="K67" s="101"/>
      <c r="L67" s="101"/>
      <c r="M67" s="102"/>
      <c r="N67" s="17" t="str">
        <f>IF(O67="","",IF(N68&gt;R68,"○","×"))</f>
        <v>○</v>
      </c>
      <c r="O67" s="18">
        <v>15</v>
      </c>
      <c r="P67" s="25" t="s">
        <v>63</v>
      </c>
      <c r="Q67" s="18">
        <v>5</v>
      </c>
      <c r="R67" s="27"/>
      <c r="S67" s="109">
        <f>IF(D67="","",COUNTIF(D67:R69,"○"))</f>
        <v>1</v>
      </c>
      <c r="T67" s="112" t="s">
        <v>18</v>
      </c>
      <c r="U67" s="82">
        <f>IF(D67="","",COUNTIF(D67:R69,"×"))</f>
        <v>1</v>
      </c>
      <c r="V67" s="109">
        <f>IF(AD68="","",RANK(AD68,AD64:AD72))</f>
        <v>2</v>
      </c>
      <c r="W67" s="82"/>
      <c r="X67" s="20"/>
      <c r="Y67" s="20"/>
      <c r="Z67" s="24"/>
      <c r="AA67" s="24"/>
      <c r="AD67" s="85"/>
      <c r="AE67" s="86">
        <f>IF(O67="","",IF(O67&gt;Q67,1,0))</f>
        <v>1</v>
      </c>
      <c r="AF67" s="86">
        <f>IF(Q67="","",IF(O67&lt;Q67,1,0))</f>
        <v>0</v>
      </c>
      <c r="AG67" s="86"/>
      <c r="AH67" s="86"/>
      <c r="AI67" s="86"/>
      <c r="AJ67" s="86"/>
    </row>
    <row r="68" spans="2:36" s="11" customFormat="1" ht="15" customHeight="1">
      <c r="B68" s="95"/>
      <c r="C68" s="98"/>
      <c r="D68" s="78">
        <f>M65</f>
        <v>1</v>
      </c>
      <c r="E68" s="20">
        <f>IF(L65="","",L65)</f>
        <v>15</v>
      </c>
      <c r="F68" s="19" t="s">
        <v>63</v>
      </c>
      <c r="G68" s="20">
        <f>IF(J65="","",J65)</f>
        <v>14</v>
      </c>
      <c r="H68" s="80">
        <f>I65</f>
        <v>2</v>
      </c>
      <c r="I68" s="103"/>
      <c r="J68" s="104"/>
      <c r="K68" s="104"/>
      <c r="L68" s="104"/>
      <c r="M68" s="105"/>
      <c r="N68" s="78">
        <f>IF(O67="","",SUM(AE67:AE69))</f>
        <v>2</v>
      </c>
      <c r="O68" s="20">
        <v>15</v>
      </c>
      <c r="P68" s="19" t="s">
        <v>63</v>
      </c>
      <c r="Q68" s="20">
        <v>4</v>
      </c>
      <c r="R68" s="80">
        <f>IF(Q67="","",SUM(AF67:AF69))</f>
        <v>0</v>
      </c>
      <c r="S68" s="110"/>
      <c r="T68" s="113"/>
      <c r="U68" s="83"/>
      <c r="V68" s="110"/>
      <c r="W68" s="83"/>
      <c r="X68" s="20"/>
      <c r="Y68" s="20"/>
      <c r="Z68" s="24"/>
      <c r="AA68" s="24"/>
      <c r="AD68" s="85">
        <f>IF(S67="","",S67*1000+(D68+N68)*100+((D68+N68)-(H68+R68))*10+((SUM(E67:E69)+SUM(O67:O69))-(SUM(G67:G69)+SUM(Q67:Q69))))</f>
        <v>1325</v>
      </c>
      <c r="AE68" s="86">
        <f>IF(O68="","",IF(O68&gt;Q68,1,0))</f>
        <v>1</v>
      </c>
      <c r="AF68" s="86">
        <f>IF(Q68="","",IF(O68&lt;Q68,1,0))</f>
        <v>0</v>
      </c>
      <c r="AG68" s="86"/>
      <c r="AH68" s="86"/>
      <c r="AI68" s="86"/>
      <c r="AJ68" s="86"/>
    </row>
    <row r="69" spans="2:36" s="11" customFormat="1" ht="15" customHeight="1">
      <c r="B69" s="96"/>
      <c r="C69" s="99"/>
      <c r="D69" s="79"/>
      <c r="E69" s="22">
        <f>IF(L66="","",L66)</f>
        <v>14</v>
      </c>
      <c r="F69" s="28" t="s">
        <v>63</v>
      </c>
      <c r="G69" s="22">
        <f>IF(J66="","",J66)</f>
        <v>15</v>
      </c>
      <c r="H69" s="81"/>
      <c r="I69" s="106"/>
      <c r="J69" s="107"/>
      <c r="K69" s="107"/>
      <c r="L69" s="107"/>
      <c r="M69" s="108"/>
      <c r="N69" s="79"/>
      <c r="O69" s="22"/>
      <c r="P69" s="19" t="s">
        <v>63</v>
      </c>
      <c r="Q69" s="22"/>
      <c r="R69" s="81"/>
      <c r="S69" s="111"/>
      <c r="T69" s="114"/>
      <c r="U69" s="84"/>
      <c r="V69" s="111"/>
      <c r="W69" s="84"/>
      <c r="X69" s="20"/>
      <c r="Y69" s="20"/>
      <c r="Z69" s="24"/>
      <c r="AA69" s="24"/>
      <c r="AD69" s="85"/>
      <c r="AE69" s="86">
        <f>IF(O69="","",IF(O69&gt;Q69,1,0))</f>
      </c>
      <c r="AF69" s="86">
        <f>IF(Q69="","",IF(O69&lt;Q69,1,0))</f>
      </c>
      <c r="AG69" s="86"/>
      <c r="AH69" s="86"/>
      <c r="AI69" s="86"/>
      <c r="AJ69" s="86"/>
    </row>
    <row r="70" spans="2:36" s="11" customFormat="1" ht="15" customHeight="1">
      <c r="B70" s="95" t="s">
        <v>35</v>
      </c>
      <c r="C70" s="97" t="s">
        <v>69</v>
      </c>
      <c r="D70" s="17" t="str">
        <f>IF(E70="","",IF(D71&gt;H71,"○","×"))</f>
        <v>×</v>
      </c>
      <c r="E70" s="18">
        <f>IF(Q64="","",Q64)</f>
        <v>1</v>
      </c>
      <c r="F70" s="25" t="s">
        <v>63</v>
      </c>
      <c r="G70" s="18">
        <f>IF(O64="","",O64)</f>
        <v>15</v>
      </c>
      <c r="H70" s="27"/>
      <c r="I70" s="17" t="str">
        <f>IF(J70="","",IF(I71&gt;M71,"○","×"))</f>
        <v>×</v>
      </c>
      <c r="J70" s="18">
        <f>IF(Q67="","",Q67)</f>
        <v>5</v>
      </c>
      <c r="K70" s="19" t="s">
        <v>63</v>
      </c>
      <c r="L70" s="18">
        <f>IF(O67="","",O67)</f>
        <v>15</v>
      </c>
      <c r="M70" s="27"/>
      <c r="N70" s="100"/>
      <c r="O70" s="101"/>
      <c r="P70" s="101"/>
      <c r="Q70" s="101"/>
      <c r="R70" s="102"/>
      <c r="S70" s="109">
        <f>IF(D70="","",COUNTIF(D70:M70,"○"))</f>
        <v>0</v>
      </c>
      <c r="T70" s="112" t="s">
        <v>18</v>
      </c>
      <c r="U70" s="82">
        <f>IF(D70="","",COUNTIF(D70:M70,"×"))</f>
        <v>2</v>
      </c>
      <c r="V70" s="109">
        <f>IF(AD71="","",RANK(AD71,AD64:AD72))</f>
        <v>3</v>
      </c>
      <c r="W70" s="82"/>
      <c r="X70" s="20"/>
      <c r="Y70" s="20"/>
      <c r="Z70" s="24"/>
      <c r="AA70" s="24"/>
      <c r="AD70" s="85"/>
      <c r="AE70" s="86"/>
      <c r="AF70" s="86"/>
      <c r="AG70" s="86"/>
      <c r="AH70" s="86"/>
      <c r="AI70" s="86"/>
      <c r="AJ70" s="86"/>
    </row>
    <row r="71" spans="2:36" s="11" customFormat="1" ht="15" customHeight="1">
      <c r="B71" s="95"/>
      <c r="C71" s="98"/>
      <c r="D71" s="78">
        <f>R65</f>
        <v>0</v>
      </c>
      <c r="E71" s="20">
        <f>IF(Q65="","",Q65)</f>
        <v>1</v>
      </c>
      <c r="F71" s="19" t="s">
        <v>63</v>
      </c>
      <c r="G71" s="20">
        <f>IF(O65="","",O65)</f>
        <v>15</v>
      </c>
      <c r="H71" s="80">
        <f>N65</f>
        <v>2</v>
      </c>
      <c r="I71" s="78">
        <f>R68</f>
        <v>0</v>
      </c>
      <c r="J71" s="20">
        <f>IF(Q68="","",Q68)</f>
        <v>4</v>
      </c>
      <c r="K71" s="19" t="s">
        <v>63</v>
      </c>
      <c r="L71" s="21">
        <f>IF(O68="","",O68)</f>
        <v>15</v>
      </c>
      <c r="M71" s="80">
        <f>N68</f>
        <v>2</v>
      </c>
      <c r="N71" s="103"/>
      <c r="O71" s="104"/>
      <c r="P71" s="104"/>
      <c r="Q71" s="104"/>
      <c r="R71" s="105"/>
      <c r="S71" s="110"/>
      <c r="T71" s="113"/>
      <c r="U71" s="83"/>
      <c r="V71" s="110"/>
      <c r="W71" s="83"/>
      <c r="X71" s="20"/>
      <c r="Y71" s="20"/>
      <c r="Z71" s="24"/>
      <c r="AA71" s="24"/>
      <c r="AD71" s="85">
        <f>IF(S70="","",S70*1000+(D71+I71)*100+((D71+I71)-(H71+M71))*10+((SUM(E70:E72)+SUM(J70:J72))-(SUM(G70:G72)+SUM(L70:L72))))</f>
        <v>-89</v>
      </c>
      <c r="AE71" s="86"/>
      <c r="AF71" s="86"/>
      <c r="AG71" s="86"/>
      <c r="AH71" s="86"/>
      <c r="AI71" s="86"/>
      <c r="AJ71" s="86"/>
    </row>
    <row r="72" spans="2:36" s="11" customFormat="1" ht="15" customHeight="1">
      <c r="B72" s="96"/>
      <c r="C72" s="99"/>
      <c r="D72" s="79"/>
      <c r="E72" s="22">
        <f>IF(Q66="","",Q66)</f>
      </c>
      <c r="F72" s="28" t="s">
        <v>63</v>
      </c>
      <c r="G72" s="22">
        <f>IF(O66="","",O66)</f>
      </c>
      <c r="H72" s="81"/>
      <c r="I72" s="79"/>
      <c r="J72" s="22">
        <f>IF(Q69="","",Q69)</f>
      </c>
      <c r="K72" s="19" t="s">
        <v>63</v>
      </c>
      <c r="L72" s="23">
        <f>IF(O69="","",O69)</f>
      </c>
      <c r="M72" s="81"/>
      <c r="N72" s="106"/>
      <c r="O72" s="107"/>
      <c r="P72" s="107"/>
      <c r="Q72" s="107"/>
      <c r="R72" s="108"/>
      <c r="S72" s="111"/>
      <c r="T72" s="114"/>
      <c r="U72" s="84"/>
      <c r="V72" s="111"/>
      <c r="W72" s="84"/>
      <c r="X72" s="20"/>
      <c r="Y72" s="20"/>
      <c r="Z72" s="24"/>
      <c r="AA72" s="24"/>
      <c r="AD72" s="85"/>
      <c r="AE72" s="86"/>
      <c r="AF72" s="86"/>
      <c r="AG72" s="86"/>
      <c r="AH72" s="86"/>
      <c r="AI72" s="86"/>
      <c r="AJ72" s="86"/>
    </row>
    <row r="73" spans="2:36" s="29" customFormat="1" ht="15" customHeight="1">
      <c r="B73" s="30"/>
      <c r="C73" s="30"/>
      <c r="E73" s="31"/>
      <c r="F73" s="31"/>
      <c r="G73" s="31"/>
      <c r="J73" s="31"/>
      <c r="K73" s="31"/>
      <c r="L73" s="31"/>
      <c r="O73" s="31"/>
      <c r="P73" s="31"/>
      <c r="Q73" s="31"/>
      <c r="R73" s="31"/>
      <c r="AD73" s="85"/>
      <c r="AE73" s="86"/>
      <c r="AF73" s="86"/>
      <c r="AG73" s="86"/>
      <c r="AH73" s="86"/>
      <c r="AI73" s="86"/>
      <c r="AJ73" s="86"/>
    </row>
    <row r="74" spans="2:36" s="11" customFormat="1" ht="15" customHeight="1">
      <c r="B74" s="12" t="s">
        <v>33</v>
      </c>
      <c r="C74" s="13"/>
      <c r="D74" s="91" t="s">
        <v>77</v>
      </c>
      <c r="E74" s="92"/>
      <c r="F74" s="92"/>
      <c r="G74" s="92"/>
      <c r="H74" s="93"/>
      <c r="I74" s="91" t="s">
        <v>78</v>
      </c>
      <c r="J74" s="92"/>
      <c r="K74" s="92"/>
      <c r="L74" s="92"/>
      <c r="M74" s="93"/>
      <c r="N74" s="91" t="s">
        <v>79</v>
      </c>
      <c r="O74" s="92"/>
      <c r="P74" s="92"/>
      <c r="Q74" s="92"/>
      <c r="R74" s="93"/>
      <c r="S74" s="14"/>
      <c r="T74" s="15" t="s">
        <v>15</v>
      </c>
      <c r="U74" s="15"/>
      <c r="V74" s="91" t="s">
        <v>16</v>
      </c>
      <c r="W74" s="93"/>
      <c r="AA74" s="16"/>
      <c r="AD74" s="85"/>
      <c r="AE74" s="86"/>
      <c r="AF74" s="86"/>
      <c r="AG74" s="86"/>
      <c r="AH74" s="86"/>
      <c r="AI74" s="86"/>
      <c r="AJ74" s="86"/>
    </row>
    <row r="75" spans="2:36" s="11" customFormat="1" ht="15" customHeight="1">
      <c r="B75" s="94" t="s">
        <v>42</v>
      </c>
      <c r="C75" s="97" t="s">
        <v>74</v>
      </c>
      <c r="D75" s="100"/>
      <c r="E75" s="101"/>
      <c r="F75" s="101"/>
      <c r="G75" s="101"/>
      <c r="H75" s="102"/>
      <c r="I75" s="17" t="str">
        <f>IF(I76="","",IF(I76&gt;M76,"○","×"))</f>
        <v>○</v>
      </c>
      <c r="J75" s="18">
        <v>15</v>
      </c>
      <c r="K75" s="19" t="s">
        <v>63</v>
      </c>
      <c r="L75" s="18">
        <v>11</v>
      </c>
      <c r="M75" s="9"/>
      <c r="N75" s="10" t="str">
        <f>IF(N76="","",IF(N76&gt;R76,"○","×"))</f>
        <v>×</v>
      </c>
      <c r="O75" s="18">
        <v>9</v>
      </c>
      <c r="P75" s="19" t="s">
        <v>63</v>
      </c>
      <c r="Q75" s="18">
        <v>15</v>
      </c>
      <c r="R75" s="9"/>
      <c r="S75" s="109">
        <f>IF(I75="","",COUNTIF(I75:R75,"○"))</f>
        <v>1</v>
      </c>
      <c r="T75" s="112" t="s">
        <v>18</v>
      </c>
      <c r="U75" s="82">
        <f>IF(I75="","",COUNTIF(I75:R75,"×"))</f>
        <v>1</v>
      </c>
      <c r="V75" s="109">
        <f>IF(AD76="","",RANK(AD76,AD75:AD83))</f>
        <v>2</v>
      </c>
      <c r="W75" s="82"/>
      <c r="X75" s="20"/>
      <c r="Y75" s="20"/>
      <c r="Z75" s="16"/>
      <c r="AA75" s="16"/>
      <c r="AD75" s="85"/>
      <c r="AE75" s="86">
        <f>IF(J75="","",IF(J75&gt;L75,1,0))</f>
        <v>1</v>
      </c>
      <c r="AF75" s="86">
        <f>IF(L75="","",IF(J75&lt;L75,1,0))</f>
        <v>0</v>
      </c>
      <c r="AG75" s="86">
        <f>IF(O75="","",IF(O75&gt;Q75,1,0))</f>
        <v>0</v>
      </c>
      <c r="AH75" s="86">
        <f>IF(Q75="","",IF(O75&lt;Q75,1,0))</f>
        <v>1</v>
      </c>
      <c r="AI75" s="86"/>
      <c r="AJ75" s="86"/>
    </row>
    <row r="76" spans="2:36" s="11" customFormat="1" ht="15" customHeight="1">
      <c r="B76" s="95"/>
      <c r="C76" s="98"/>
      <c r="D76" s="103"/>
      <c r="E76" s="104"/>
      <c r="F76" s="104"/>
      <c r="G76" s="104"/>
      <c r="H76" s="105"/>
      <c r="I76" s="78">
        <f>IF(J75="","",SUM(AE75:AE77))</f>
        <v>2</v>
      </c>
      <c r="J76" s="20">
        <v>15</v>
      </c>
      <c r="K76" s="19" t="s">
        <v>63</v>
      </c>
      <c r="L76" s="20">
        <v>10</v>
      </c>
      <c r="M76" s="80">
        <f>IF(L75="","",SUM(AF75:AF77))</f>
        <v>0</v>
      </c>
      <c r="N76" s="78">
        <f>IF(O75="","",SUM(AG75:AG77))</f>
        <v>0</v>
      </c>
      <c r="O76" s="21">
        <v>14</v>
      </c>
      <c r="P76" s="19" t="s">
        <v>63</v>
      </c>
      <c r="Q76" s="21">
        <v>15</v>
      </c>
      <c r="R76" s="80">
        <f>IF(Q75="","",SUM(AH75:AH77))</f>
        <v>2</v>
      </c>
      <c r="S76" s="110"/>
      <c r="T76" s="113"/>
      <c r="U76" s="83"/>
      <c r="V76" s="110"/>
      <c r="W76" s="83"/>
      <c r="X76" s="20"/>
      <c r="Y76" s="20"/>
      <c r="Z76" s="16"/>
      <c r="AA76" s="16"/>
      <c r="AD76" s="85">
        <f>IF(S75="","",S75*1000+(I76+N76)*100+((I76+N76)-(M76+R76))*10+((SUM(J75:J77)+SUM(O75:O77))-(SUM(L75:L77)+SUM(Q75:Q77))))</f>
        <v>1202</v>
      </c>
      <c r="AE76" s="86">
        <f>IF(J76="","",IF(J76&gt;L76,1,0))</f>
        <v>1</v>
      </c>
      <c r="AF76" s="86">
        <f>IF(L76="","",IF(J76&lt;L76,1,0))</f>
        <v>0</v>
      </c>
      <c r="AG76" s="86">
        <f>IF(O76="","",IF(O76&gt;Q76,1,0))</f>
        <v>0</v>
      </c>
      <c r="AH76" s="86">
        <f>IF(Q76="","",IF(O76&lt;Q76,1,0))</f>
        <v>1</v>
      </c>
      <c r="AI76" s="86"/>
      <c r="AJ76" s="86"/>
    </row>
    <row r="77" spans="2:36" s="11" customFormat="1" ht="15" customHeight="1">
      <c r="B77" s="96"/>
      <c r="C77" s="99"/>
      <c r="D77" s="106"/>
      <c r="E77" s="107"/>
      <c r="F77" s="107"/>
      <c r="G77" s="107"/>
      <c r="H77" s="108"/>
      <c r="I77" s="79"/>
      <c r="J77" s="22"/>
      <c r="K77" s="19" t="s">
        <v>63</v>
      </c>
      <c r="L77" s="22"/>
      <c r="M77" s="81"/>
      <c r="N77" s="79"/>
      <c r="O77" s="23"/>
      <c r="P77" s="19" t="s">
        <v>63</v>
      </c>
      <c r="Q77" s="23"/>
      <c r="R77" s="81"/>
      <c r="S77" s="111"/>
      <c r="T77" s="114"/>
      <c r="U77" s="84"/>
      <c r="V77" s="111"/>
      <c r="W77" s="84"/>
      <c r="X77" s="20"/>
      <c r="Y77" s="20"/>
      <c r="Z77" s="24"/>
      <c r="AA77" s="24"/>
      <c r="AD77" s="85"/>
      <c r="AE77" s="86">
        <f>IF(J77="","",IF(J77&gt;L77,1,0))</f>
      </c>
      <c r="AF77" s="86">
        <f>IF(L77="","",IF(J77&lt;L77,1,0))</f>
      </c>
      <c r="AG77" s="86">
        <f>IF(O77="","",IF(O77&gt;Q77,1,0))</f>
      </c>
      <c r="AH77" s="86">
        <f>IF(Q77="","",IF(O77&lt;Q77,1,0))</f>
      </c>
      <c r="AI77" s="86"/>
      <c r="AJ77" s="86"/>
    </row>
    <row r="78" spans="2:36" s="11" customFormat="1" ht="15" customHeight="1">
      <c r="B78" s="94" t="s">
        <v>73</v>
      </c>
      <c r="C78" s="97" t="s">
        <v>75</v>
      </c>
      <c r="D78" s="17" t="str">
        <f>IF(E78="","",IF(D79&gt;H79,"○","×"))</f>
        <v>×</v>
      </c>
      <c r="E78" s="18">
        <f>IF(L75="","",L75)</f>
        <v>11</v>
      </c>
      <c r="F78" s="25" t="s">
        <v>63</v>
      </c>
      <c r="G78" s="18">
        <f>IF(J75="","",J75)</f>
        <v>15</v>
      </c>
      <c r="H78" s="26"/>
      <c r="I78" s="100"/>
      <c r="J78" s="101"/>
      <c r="K78" s="101"/>
      <c r="L78" s="101"/>
      <c r="M78" s="102"/>
      <c r="N78" s="17" t="str">
        <f>IF(O78="","",IF(N79&gt;R79,"○","×"))</f>
        <v>×</v>
      </c>
      <c r="O78" s="18">
        <v>6</v>
      </c>
      <c r="P78" s="25" t="s">
        <v>63</v>
      </c>
      <c r="Q78" s="18">
        <v>15</v>
      </c>
      <c r="R78" s="27"/>
      <c r="S78" s="109">
        <f>IF(D78="","",COUNTIF(D78:R80,"○"))</f>
        <v>0</v>
      </c>
      <c r="T78" s="112" t="s">
        <v>18</v>
      </c>
      <c r="U78" s="82">
        <f>IF(D78="","",COUNTIF(D78:R80,"×"))</f>
        <v>2</v>
      </c>
      <c r="V78" s="109">
        <f>IF(AD79="","",RANK(AD79,AD75:AD83))</f>
        <v>3</v>
      </c>
      <c r="W78" s="82"/>
      <c r="X78" s="20"/>
      <c r="Y78" s="20"/>
      <c r="Z78" s="24"/>
      <c r="AA78" s="24"/>
      <c r="AD78" s="85"/>
      <c r="AE78" s="86">
        <f>IF(O78="","",IF(O78&gt;Q78,1,0))</f>
        <v>0</v>
      </c>
      <c r="AF78" s="86">
        <f>IF(Q78="","",IF(O78&lt;Q78,1,0))</f>
        <v>1</v>
      </c>
      <c r="AG78" s="86"/>
      <c r="AH78" s="86"/>
      <c r="AI78" s="86"/>
      <c r="AJ78" s="86"/>
    </row>
    <row r="79" spans="2:36" s="11" customFormat="1" ht="15" customHeight="1">
      <c r="B79" s="95"/>
      <c r="C79" s="98"/>
      <c r="D79" s="78">
        <f>M76</f>
        <v>0</v>
      </c>
      <c r="E79" s="20">
        <f>IF(L76="","",L76)</f>
        <v>10</v>
      </c>
      <c r="F79" s="19" t="s">
        <v>63</v>
      </c>
      <c r="G79" s="20">
        <f>IF(J76="","",J76)</f>
        <v>15</v>
      </c>
      <c r="H79" s="80">
        <f>I76</f>
        <v>2</v>
      </c>
      <c r="I79" s="103"/>
      <c r="J79" s="104"/>
      <c r="K79" s="104"/>
      <c r="L79" s="104"/>
      <c r="M79" s="105"/>
      <c r="N79" s="78">
        <f>IF(O78="","",SUM(AE78:AE80))</f>
        <v>0</v>
      </c>
      <c r="O79" s="20">
        <v>4</v>
      </c>
      <c r="P79" s="19" t="s">
        <v>63</v>
      </c>
      <c r="Q79" s="20">
        <v>15</v>
      </c>
      <c r="R79" s="80">
        <f>IF(Q78="","",SUM(AF78:AF80))</f>
        <v>2</v>
      </c>
      <c r="S79" s="110"/>
      <c r="T79" s="113"/>
      <c r="U79" s="83"/>
      <c r="V79" s="110"/>
      <c r="W79" s="83"/>
      <c r="X79" s="20"/>
      <c r="Y79" s="20"/>
      <c r="Z79" s="24"/>
      <c r="AA79" s="24"/>
      <c r="AD79" s="85">
        <f>IF(S78="","",S78*1000+(D79+N79)*100+((D79+N79)-(H79+R79))*10+((SUM(E78:E80)+SUM(O78:O80))-(SUM(G78:G80)+SUM(Q78:Q80))))</f>
        <v>-69</v>
      </c>
      <c r="AE79" s="86">
        <f>IF(O79="","",IF(O79&gt;Q79,1,0))</f>
        <v>0</v>
      </c>
      <c r="AF79" s="86">
        <f>IF(Q79="","",IF(O79&lt;Q79,1,0))</f>
        <v>1</v>
      </c>
      <c r="AG79" s="86"/>
      <c r="AH79" s="86"/>
      <c r="AI79" s="86"/>
      <c r="AJ79" s="86"/>
    </row>
    <row r="80" spans="2:36" s="11" customFormat="1" ht="15" customHeight="1">
      <c r="B80" s="96"/>
      <c r="C80" s="99"/>
      <c r="D80" s="79"/>
      <c r="E80" s="22">
        <f>IF(L77="","",L77)</f>
      </c>
      <c r="F80" s="28" t="s">
        <v>63</v>
      </c>
      <c r="G80" s="22">
        <f>IF(J77="","",J77)</f>
      </c>
      <c r="H80" s="81"/>
      <c r="I80" s="106"/>
      <c r="J80" s="107"/>
      <c r="K80" s="107"/>
      <c r="L80" s="107"/>
      <c r="M80" s="108"/>
      <c r="N80" s="79"/>
      <c r="O80" s="22"/>
      <c r="P80" s="19" t="s">
        <v>63</v>
      </c>
      <c r="Q80" s="22"/>
      <c r="R80" s="81"/>
      <c r="S80" s="111"/>
      <c r="T80" s="114"/>
      <c r="U80" s="84"/>
      <c r="V80" s="111"/>
      <c r="W80" s="84"/>
      <c r="X80" s="20"/>
      <c r="Y80" s="20"/>
      <c r="Z80" s="24"/>
      <c r="AA80" s="24"/>
      <c r="AD80" s="85"/>
      <c r="AE80" s="86">
        <f>IF(O80="","",IF(O80&gt;Q80,1,0))</f>
      </c>
      <c r="AF80" s="86">
        <f>IF(Q80="","",IF(O80&lt;Q80,1,0))</f>
      </c>
      <c r="AG80" s="86"/>
      <c r="AH80" s="86"/>
      <c r="AI80" s="86"/>
      <c r="AJ80" s="86"/>
    </row>
    <row r="81" spans="2:36" s="11" customFormat="1" ht="15" customHeight="1">
      <c r="B81" s="95" t="s">
        <v>34</v>
      </c>
      <c r="C81" s="97" t="s">
        <v>76</v>
      </c>
      <c r="D81" s="17" t="str">
        <f>IF(E81="","",IF(D82&gt;H82,"○","×"))</f>
        <v>○</v>
      </c>
      <c r="E81" s="18">
        <f>IF(Q75="","",Q75)</f>
        <v>15</v>
      </c>
      <c r="F81" s="25" t="s">
        <v>63</v>
      </c>
      <c r="G81" s="18">
        <f>IF(O75="","",O75)</f>
        <v>9</v>
      </c>
      <c r="H81" s="27"/>
      <c r="I81" s="17" t="str">
        <f>IF(J81="","",IF(I82&gt;M82,"○","×"))</f>
        <v>○</v>
      </c>
      <c r="J81" s="18">
        <f>IF(Q78="","",Q78)</f>
        <v>15</v>
      </c>
      <c r="K81" s="19" t="s">
        <v>63</v>
      </c>
      <c r="L81" s="18">
        <f>IF(O78="","",O78)</f>
        <v>6</v>
      </c>
      <c r="M81" s="27"/>
      <c r="N81" s="100"/>
      <c r="O81" s="101"/>
      <c r="P81" s="101"/>
      <c r="Q81" s="101"/>
      <c r="R81" s="102"/>
      <c r="S81" s="109">
        <f>IF(D81="","",COUNTIF(D81:M81,"○"))</f>
        <v>2</v>
      </c>
      <c r="T81" s="112" t="s">
        <v>18</v>
      </c>
      <c r="U81" s="82">
        <f>IF(D81="","",COUNTIF(D81:M81,"×"))</f>
        <v>0</v>
      </c>
      <c r="V81" s="109">
        <f>IF(AD82="","",RANK(AD82,AD75:AD83))</f>
        <v>1</v>
      </c>
      <c r="W81" s="82"/>
      <c r="X81" s="20"/>
      <c r="Y81" s="20"/>
      <c r="Z81" s="24"/>
      <c r="AA81" s="24"/>
      <c r="AD81" s="85"/>
      <c r="AE81" s="86"/>
      <c r="AF81" s="86"/>
      <c r="AG81" s="86"/>
      <c r="AH81" s="86"/>
      <c r="AI81" s="86"/>
      <c r="AJ81" s="86"/>
    </row>
    <row r="82" spans="2:36" s="11" customFormat="1" ht="15" customHeight="1">
      <c r="B82" s="95"/>
      <c r="C82" s="98"/>
      <c r="D82" s="78">
        <f>R76</f>
        <v>2</v>
      </c>
      <c r="E82" s="20">
        <f>IF(Q76="","",Q76)</f>
        <v>15</v>
      </c>
      <c r="F82" s="19" t="s">
        <v>63</v>
      </c>
      <c r="G82" s="20">
        <f>IF(O76="","",O76)</f>
        <v>14</v>
      </c>
      <c r="H82" s="80">
        <f>N76</f>
        <v>0</v>
      </c>
      <c r="I82" s="78">
        <f>R79</f>
        <v>2</v>
      </c>
      <c r="J82" s="20">
        <f>IF(Q79="","",Q79)</f>
        <v>15</v>
      </c>
      <c r="K82" s="19" t="s">
        <v>63</v>
      </c>
      <c r="L82" s="21">
        <f>IF(O79="","",O79)</f>
        <v>4</v>
      </c>
      <c r="M82" s="80">
        <f>N79</f>
        <v>0</v>
      </c>
      <c r="N82" s="103"/>
      <c r="O82" s="104"/>
      <c r="P82" s="104"/>
      <c r="Q82" s="104"/>
      <c r="R82" s="105"/>
      <c r="S82" s="110"/>
      <c r="T82" s="113"/>
      <c r="U82" s="83"/>
      <c r="V82" s="110"/>
      <c r="W82" s="83"/>
      <c r="X82" s="20"/>
      <c r="Y82" s="20"/>
      <c r="Z82" s="24"/>
      <c r="AA82" s="24"/>
      <c r="AD82" s="85">
        <f>IF(S81="","",S81*1000+(D82+I82)*100+((D82+I82)-(H82+M82))*10+((SUM(E81:E83)+SUM(J81:J83))-(SUM(G81:G83)+SUM(L81:L83))))</f>
        <v>2467</v>
      </c>
      <c r="AE82" s="86"/>
      <c r="AF82" s="86"/>
      <c r="AG82" s="86"/>
      <c r="AH82" s="86"/>
      <c r="AI82" s="86"/>
      <c r="AJ82" s="86"/>
    </row>
    <row r="83" spans="2:36" s="11" customFormat="1" ht="15" customHeight="1">
      <c r="B83" s="96"/>
      <c r="C83" s="99"/>
      <c r="D83" s="79"/>
      <c r="E83" s="22">
        <f>IF(Q77="","",Q77)</f>
      </c>
      <c r="F83" s="28" t="s">
        <v>63</v>
      </c>
      <c r="G83" s="22">
        <f>IF(O77="","",O77)</f>
      </c>
      <c r="H83" s="81"/>
      <c r="I83" s="79"/>
      <c r="J83" s="22">
        <f>IF(Q80="","",Q80)</f>
      </c>
      <c r="K83" s="19" t="s">
        <v>63</v>
      </c>
      <c r="L83" s="23">
        <f>IF(O80="","",O80)</f>
      </c>
      <c r="M83" s="81"/>
      <c r="N83" s="106"/>
      <c r="O83" s="107"/>
      <c r="P83" s="107"/>
      <c r="Q83" s="107"/>
      <c r="R83" s="108"/>
      <c r="S83" s="111"/>
      <c r="T83" s="114"/>
      <c r="U83" s="84"/>
      <c r="V83" s="111"/>
      <c r="W83" s="84"/>
      <c r="X83" s="20"/>
      <c r="Y83" s="20"/>
      <c r="Z83" s="24"/>
      <c r="AA83" s="24"/>
      <c r="AD83" s="85"/>
      <c r="AE83" s="86"/>
      <c r="AF83" s="86"/>
      <c r="AG83" s="86"/>
      <c r="AH83" s="86"/>
      <c r="AI83" s="86"/>
      <c r="AJ83" s="86"/>
    </row>
    <row r="84" spans="2:36" s="29" customFormat="1" ht="15" customHeight="1">
      <c r="B84" s="30"/>
      <c r="C84" s="30"/>
      <c r="K84" s="32"/>
      <c r="AD84" s="85"/>
      <c r="AE84" s="86"/>
      <c r="AF84" s="86"/>
      <c r="AG84" s="86"/>
      <c r="AH84" s="86"/>
      <c r="AI84" s="86"/>
      <c r="AJ84" s="86"/>
    </row>
    <row r="85" spans="2:36" s="11" customFormat="1" ht="15" customHeight="1">
      <c r="B85" s="12" t="s">
        <v>24</v>
      </c>
      <c r="C85" s="13"/>
      <c r="D85" s="91" t="s">
        <v>83</v>
      </c>
      <c r="E85" s="92"/>
      <c r="F85" s="92"/>
      <c r="G85" s="92"/>
      <c r="H85" s="93"/>
      <c r="I85" s="91" t="s">
        <v>84</v>
      </c>
      <c r="J85" s="92"/>
      <c r="K85" s="92"/>
      <c r="L85" s="92"/>
      <c r="M85" s="93"/>
      <c r="N85" s="91" t="s">
        <v>72</v>
      </c>
      <c r="O85" s="92"/>
      <c r="P85" s="92"/>
      <c r="Q85" s="92"/>
      <c r="R85" s="93"/>
      <c r="S85" s="14"/>
      <c r="T85" s="15" t="s">
        <v>15</v>
      </c>
      <c r="U85" s="15"/>
      <c r="V85" s="91" t="s">
        <v>16</v>
      </c>
      <c r="W85" s="93"/>
      <c r="AA85" s="16"/>
      <c r="AD85" s="85"/>
      <c r="AE85" s="86"/>
      <c r="AF85" s="86"/>
      <c r="AG85" s="86"/>
      <c r="AH85" s="86"/>
      <c r="AI85" s="86"/>
      <c r="AJ85" s="86"/>
    </row>
    <row r="86" spans="2:36" s="11" customFormat="1" ht="15" customHeight="1">
      <c r="B86" s="94" t="s">
        <v>67</v>
      </c>
      <c r="C86" s="97" t="s">
        <v>80</v>
      </c>
      <c r="D86" s="100"/>
      <c r="E86" s="101"/>
      <c r="F86" s="101"/>
      <c r="G86" s="101"/>
      <c r="H86" s="102"/>
      <c r="I86" s="17" t="str">
        <f>IF(I87="","",IF(I87&gt;M87,"○","×"))</f>
        <v>×</v>
      </c>
      <c r="J86" s="18">
        <v>6</v>
      </c>
      <c r="K86" s="19" t="s">
        <v>63</v>
      </c>
      <c r="L86" s="18">
        <v>15</v>
      </c>
      <c r="M86" s="9"/>
      <c r="N86" s="10" t="str">
        <f>IF(N87="","",IF(N87&gt;R87,"○","×"))</f>
        <v>×</v>
      </c>
      <c r="O86" s="18">
        <v>13</v>
      </c>
      <c r="P86" s="19" t="s">
        <v>63</v>
      </c>
      <c r="Q86" s="18">
        <v>15</v>
      </c>
      <c r="R86" s="9"/>
      <c r="S86" s="109">
        <f>IF(I86="","",COUNTIF(I86:R86,"○"))</f>
        <v>0</v>
      </c>
      <c r="T86" s="112" t="s">
        <v>18</v>
      </c>
      <c r="U86" s="82">
        <f>IF(I86="","",COUNTIF(I86:R86,"×"))</f>
        <v>2</v>
      </c>
      <c r="V86" s="109">
        <f>IF(AD87="","",RANK(AD87,AD86:AD94))</f>
        <v>3</v>
      </c>
      <c r="W86" s="82"/>
      <c r="X86" s="20"/>
      <c r="Y86" s="20"/>
      <c r="Z86" s="16"/>
      <c r="AA86" s="16"/>
      <c r="AD86" s="85"/>
      <c r="AE86" s="86">
        <f>IF(J86="","",IF(J86&gt;L86,1,0))</f>
        <v>0</v>
      </c>
      <c r="AF86" s="86">
        <f>IF(L86="","",IF(J86&lt;L86,1,0))</f>
        <v>1</v>
      </c>
      <c r="AG86" s="86">
        <f>IF(O86="","",IF(O86&gt;Q86,1,0))</f>
        <v>0</v>
      </c>
      <c r="AH86" s="86">
        <f>IF(Q86="","",IF(O86&lt;Q86,1,0))</f>
        <v>1</v>
      </c>
      <c r="AI86" s="86"/>
      <c r="AJ86" s="86"/>
    </row>
    <row r="87" spans="2:36" s="11" customFormat="1" ht="15" customHeight="1">
      <c r="B87" s="95"/>
      <c r="C87" s="98"/>
      <c r="D87" s="103"/>
      <c r="E87" s="104"/>
      <c r="F87" s="104"/>
      <c r="G87" s="104"/>
      <c r="H87" s="105"/>
      <c r="I87" s="78">
        <f>IF(J86="","",SUM(AE86:AE88))</f>
        <v>0</v>
      </c>
      <c r="J87" s="20">
        <v>10</v>
      </c>
      <c r="K87" s="19" t="s">
        <v>63</v>
      </c>
      <c r="L87" s="20">
        <v>15</v>
      </c>
      <c r="M87" s="80">
        <f>IF(L86="","",SUM(AF86:AF88))</f>
        <v>2</v>
      </c>
      <c r="N87" s="78">
        <f>IF(O86="","",SUM(AG86:AG88))</f>
        <v>1</v>
      </c>
      <c r="O87" s="21">
        <v>15</v>
      </c>
      <c r="P87" s="19" t="s">
        <v>63</v>
      </c>
      <c r="Q87" s="21">
        <v>12</v>
      </c>
      <c r="R87" s="80">
        <f>IF(Q86="","",SUM(AH86:AH88))</f>
        <v>2</v>
      </c>
      <c r="S87" s="110"/>
      <c r="T87" s="113"/>
      <c r="U87" s="83"/>
      <c r="V87" s="110"/>
      <c r="W87" s="83"/>
      <c r="X87" s="20"/>
      <c r="Y87" s="20"/>
      <c r="Z87" s="16"/>
      <c r="AA87" s="16"/>
      <c r="AD87" s="85">
        <f>IF(S86="","",S86*1000+(I87+N87)*100+((I87+N87)-(M87+R87))*10+((SUM(J86:J88)+SUM(O86:O88))-(SUM(L86:L88)+SUM(Q86:Q88))))</f>
        <v>47</v>
      </c>
      <c r="AE87" s="86">
        <f>IF(J87="","",IF(J87&gt;L87,1,0))</f>
        <v>0</v>
      </c>
      <c r="AF87" s="86">
        <f>IF(L87="","",IF(J87&lt;L87,1,0))</f>
        <v>1</v>
      </c>
      <c r="AG87" s="86">
        <f>IF(O87="","",IF(O87&gt;Q87,1,0))</f>
        <v>1</v>
      </c>
      <c r="AH87" s="86">
        <f>IF(Q87="","",IF(O87&lt;Q87,1,0))</f>
        <v>0</v>
      </c>
      <c r="AI87" s="86"/>
      <c r="AJ87" s="86"/>
    </row>
    <row r="88" spans="2:36" s="11" customFormat="1" ht="15" customHeight="1">
      <c r="B88" s="96"/>
      <c r="C88" s="99"/>
      <c r="D88" s="106"/>
      <c r="E88" s="107"/>
      <c r="F88" s="107"/>
      <c r="G88" s="107"/>
      <c r="H88" s="108"/>
      <c r="I88" s="79"/>
      <c r="J88" s="22"/>
      <c r="K88" s="19" t="s">
        <v>63</v>
      </c>
      <c r="L88" s="22"/>
      <c r="M88" s="81"/>
      <c r="N88" s="79"/>
      <c r="O88" s="23">
        <v>5</v>
      </c>
      <c r="P88" s="19" t="s">
        <v>63</v>
      </c>
      <c r="Q88" s="23">
        <v>15</v>
      </c>
      <c r="R88" s="81"/>
      <c r="S88" s="111"/>
      <c r="T88" s="114"/>
      <c r="U88" s="84"/>
      <c r="V88" s="111"/>
      <c r="W88" s="84"/>
      <c r="X88" s="20"/>
      <c r="Y88" s="20"/>
      <c r="Z88" s="24"/>
      <c r="AA88" s="24"/>
      <c r="AD88" s="85"/>
      <c r="AE88" s="86">
        <f>IF(J88="","",IF(J88&gt;L88,1,0))</f>
      </c>
      <c r="AF88" s="86">
        <f>IF(L88="","",IF(J88&lt;L88,1,0))</f>
      </c>
      <c r="AG88" s="86">
        <f>IF(O88="","",IF(O88&gt;Q88,1,0))</f>
        <v>0</v>
      </c>
      <c r="AH88" s="86">
        <f>IF(Q88="","",IF(O88&lt;Q88,1,0))</f>
        <v>1</v>
      </c>
      <c r="AI88" s="86"/>
      <c r="AJ88" s="86"/>
    </row>
    <row r="89" spans="2:36" s="11" customFormat="1" ht="15" customHeight="1">
      <c r="B89" s="94" t="s">
        <v>35</v>
      </c>
      <c r="C89" s="97" t="s">
        <v>81</v>
      </c>
      <c r="D89" s="17" t="str">
        <f>IF(E89="","",IF(D90&gt;H90,"○","×"))</f>
        <v>○</v>
      </c>
      <c r="E89" s="18">
        <f>IF(L86="","",L86)</f>
        <v>15</v>
      </c>
      <c r="F89" s="25" t="s">
        <v>63</v>
      </c>
      <c r="G89" s="18">
        <f>IF(J86="","",J86)</f>
        <v>6</v>
      </c>
      <c r="H89" s="26"/>
      <c r="I89" s="100"/>
      <c r="J89" s="101"/>
      <c r="K89" s="101"/>
      <c r="L89" s="101"/>
      <c r="M89" s="102"/>
      <c r="N89" s="17" t="str">
        <f>IF(O89="","",IF(N90&gt;R90,"○","×"))</f>
        <v>○</v>
      </c>
      <c r="O89" s="18">
        <v>15</v>
      </c>
      <c r="P89" s="25" t="s">
        <v>63</v>
      </c>
      <c r="Q89" s="18">
        <v>8</v>
      </c>
      <c r="R89" s="27"/>
      <c r="S89" s="109">
        <f>IF(D89="","",COUNTIF(D89:R91,"○"))</f>
        <v>2</v>
      </c>
      <c r="T89" s="112" t="s">
        <v>18</v>
      </c>
      <c r="U89" s="82">
        <f>IF(D89="","",COUNTIF(D89:R91,"×"))</f>
        <v>0</v>
      </c>
      <c r="V89" s="109">
        <f>IF(AD90="","",RANK(AD90,AD86:AD94))</f>
        <v>1</v>
      </c>
      <c r="W89" s="82"/>
      <c r="X89" s="20"/>
      <c r="Y89" s="20"/>
      <c r="Z89" s="24"/>
      <c r="AA89" s="24"/>
      <c r="AD89" s="85"/>
      <c r="AE89" s="86">
        <f>IF(O89="","",IF(O89&gt;Q89,1,0))</f>
        <v>1</v>
      </c>
      <c r="AF89" s="86">
        <f>IF(Q89="","",IF(O89&lt;Q89,1,0))</f>
        <v>0</v>
      </c>
      <c r="AG89" s="86"/>
      <c r="AH89" s="86"/>
      <c r="AI89" s="86"/>
      <c r="AJ89" s="86"/>
    </row>
    <row r="90" spans="2:36" s="11" customFormat="1" ht="15" customHeight="1">
      <c r="B90" s="95"/>
      <c r="C90" s="98"/>
      <c r="D90" s="78">
        <f>M87</f>
        <v>2</v>
      </c>
      <c r="E90" s="20">
        <f>IF(L87="","",L87)</f>
        <v>15</v>
      </c>
      <c r="F90" s="19" t="s">
        <v>63</v>
      </c>
      <c r="G90" s="20">
        <f>IF(J87="","",J87)</f>
        <v>10</v>
      </c>
      <c r="H90" s="80">
        <f>I87</f>
        <v>0</v>
      </c>
      <c r="I90" s="103"/>
      <c r="J90" s="104"/>
      <c r="K90" s="104"/>
      <c r="L90" s="104"/>
      <c r="M90" s="105"/>
      <c r="N90" s="78">
        <f>IF(O89="","",SUM(AE89:AE91))</f>
        <v>2</v>
      </c>
      <c r="O90" s="20">
        <v>15</v>
      </c>
      <c r="P90" s="19" t="s">
        <v>63</v>
      </c>
      <c r="Q90" s="20">
        <v>2</v>
      </c>
      <c r="R90" s="80">
        <f>IF(Q89="","",SUM(AF89:AF91))</f>
        <v>0</v>
      </c>
      <c r="S90" s="110"/>
      <c r="T90" s="113"/>
      <c r="U90" s="83"/>
      <c r="V90" s="110"/>
      <c r="W90" s="83"/>
      <c r="X90" s="20"/>
      <c r="Y90" s="20"/>
      <c r="Z90" s="24"/>
      <c r="AA90" s="24"/>
      <c r="AD90" s="85">
        <f>IF(S89="","",S89*1000+(D90+N90)*100+((D90+N90)-(H90+R90))*10+((SUM(E89:E91)+SUM(O89:O91))-(SUM(G89:G91)+SUM(Q89:Q91))))</f>
        <v>2474</v>
      </c>
      <c r="AE90" s="86">
        <f>IF(O90="","",IF(O90&gt;Q90,1,0))</f>
        <v>1</v>
      </c>
      <c r="AF90" s="86">
        <f>IF(Q90="","",IF(O90&lt;Q90,1,0))</f>
        <v>0</v>
      </c>
      <c r="AG90" s="86"/>
      <c r="AH90" s="86"/>
      <c r="AI90" s="86"/>
      <c r="AJ90" s="86"/>
    </row>
    <row r="91" spans="2:36" s="11" customFormat="1" ht="15" customHeight="1">
      <c r="B91" s="96"/>
      <c r="C91" s="99"/>
      <c r="D91" s="79"/>
      <c r="E91" s="22">
        <f>IF(L88="","",L88)</f>
      </c>
      <c r="F91" s="28" t="s">
        <v>63</v>
      </c>
      <c r="G91" s="22">
        <f>IF(J88="","",J88)</f>
      </c>
      <c r="H91" s="81"/>
      <c r="I91" s="106"/>
      <c r="J91" s="107"/>
      <c r="K91" s="107"/>
      <c r="L91" s="107"/>
      <c r="M91" s="108"/>
      <c r="N91" s="79"/>
      <c r="O91" s="22"/>
      <c r="P91" s="19" t="s">
        <v>63</v>
      </c>
      <c r="Q91" s="22"/>
      <c r="R91" s="81"/>
      <c r="S91" s="111"/>
      <c r="T91" s="114"/>
      <c r="U91" s="84"/>
      <c r="V91" s="111"/>
      <c r="W91" s="84"/>
      <c r="X91" s="20"/>
      <c r="Y91" s="20"/>
      <c r="Z91" s="24"/>
      <c r="AA91" s="24"/>
      <c r="AD91" s="85"/>
      <c r="AE91" s="86">
        <f>IF(O91="","",IF(O91&gt;Q91,1,0))</f>
      </c>
      <c r="AF91" s="86">
        <f>IF(Q91="","",IF(O91&lt;Q91,1,0))</f>
      </c>
      <c r="AG91" s="86"/>
      <c r="AH91" s="86"/>
      <c r="AI91" s="86"/>
      <c r="AJ91" s="86"/>
    </row>
    <row r="92" spans="2:36" s="11" customFormat="1" ht="15" customHeight="1">
      <c r="B92" s="95" t="s">
        <v>54</v>
      </c>
      <c r="C92" s="97" t="s">
        <v>82</v>
      </c>
      <c r="D92" s="17" t="str">
        <f>IF(E92="","",IF(D93&gt;H93,"○","×"))</f>
        <v>○</v>
      </c>
      <c r="E92" s="18">
        <f>IF(Q86="","",Q86)</f>
        <v>15</v>
      </c>
      <c r="F92" s="25" t="s">
        <v>63</v>
      </c>
      <c r="G92" s="18">
        <f>IF(O86="","",O86)</f>
        <v>13</v>
      </c>
      <c r="H92" s="27"/>
      <c r="I92" s="17" t="str">
        <f>IF(J92="","",IF(I93&gt;M93,"○","×"))</f>
        <v>×</v>
      </c>
      <c r="J92" s="18">
        <f>IF(Q89="","",Q89)</f>
        <v>8</v>
      </c>
      <c r="K92" s="19" t="s">
        <v>63</v>
      </c>
      <c r="L92" s="18">
        <f>IF(O89="","",O89)</f>
        <v>15</v>
      </c>
      <c r="M92" s="27"/>
      <c r="N92" s="100"/>
      <c r="O92" s="101"/>
      <c r="P92" s="101"/>
      <c r="Q92" s="101"/>
      <c r="R92" s="102"/>
      <c r="S92" s="109">
        <f>IF(D92="","",COUNTIF(D92:M92,"○"))</f>
        <v>1</v>
      </c>
      <c r="T92" s="112" t="s">
        <v>18</v>
      </c>
      <c r="U92" s="82">
        <f>IF(D92="","",COUNTIF(D92:M92,"×"))</f>
        <v>1</v>
      </c>
      <c r="V92" s="109">
        <f>IF(AD93="","",RANK(AD93,AD86:AD94))</f>
        <v>2</v>
      </c>
      <c r="W92" s="82"/>
      <c r="X92" s="20"/>
      <c r="Y92" s="20"/>
      <c r="Z92" s="24"/>
      <c r="AA92" s="24"/>
      <c r="AD92" s="85"/>
      <c r="AE92" s="86"/>
      <c r="AF92" s="86"/>
      <c r="AG92" s="86"/>
      <c r="AH92" s="86"/>
      <c r="AI92" s="86"/>
      <c r="AJ92" s="86"/>
    </row>
    <row r="93" spans="2:36" s="11" customFormat="1" ht="15" customHeight="1">
      <c r="B93" s="95"/>
      <c r="C93" s="98"/>
      <c r="D93" s="78">
        <f>R87</f>
        <v>2</v>
      </c>
      <c r="E93" s="20">
        <f>IF(Q87="","",Q87)</f>
        <v>12</v>
      </c>
      <c r="F93" s="19" t="s">
        <v>63</v>
      </c>
      <c r="G93" s="20">
        <f>IF(O87="","",O87)</f>
        <v>15</v>
      </c>
      <c r="H93" s="80">
        <f>N87</f>
        <v>1</v>
      </c>
      <c r="I93" s="78">
        <f>R90</f>
        <v>0</v>
      </c>
      <c r="J93" s="20">
        <f>IF(Q90="","",Q90)</f>
        <v>2</v>
      </c>
      <c r="K93" s="19" t="s">
        <v>63</v>
      </c>
      <c r="L93" s="21">
        <f>IF(O90="","",O90)</f>
        <v>15</v>
      </c>
      <c r="M93" s="80">
        <f>N90</f>
        <v>2</v>
      </c>
      <c r="N93" s="103"/>
      <c r="O93" s="104"/>
      <c r="P93" s="104"/>
      <c r="Q93" s="104"/>
      <c r="R93" s="105"/>
      <c r="S93" s="110"/>
      <c r="T93" s="113"/>
      <c r="U93" s="83"/>
      <c r="V93" s="110"/>
      <c r="W93" s="83"/>
      <c r="X93" s="20"/>
      <c r="Y93" s="20"/>
      <c r="Z93" s="24"/>
      <c r="AA93" s="24"/>
      <c r="AD93" s="85">
        <f>IF(S92="","",S92*1000+(D93+I93)*100+((D93+I93)-(H93+M93))*10+((SUM(E92:E94)+SUM(J92:J94))-(SUM(G92:G94)+SUM(L92:L94))))</f>
        <v>1179</v>
      </c>
      <c r="AE93" s="86"/>
      <c r="AF93" s="86"/>
      <c r="AG93" s="86"/>
      <c r="AH93" s="86"/>
      <c r="AI93" s="86"/>
      <c r="AJ93" s="86"/>
    </row>
    <row r="94" spans="2:36" s="11" customFormat="1" ht="15" customHeight="1">
      <c r="B94" s="96"/>
      <c r="C94" s="99"/>
      <c r="D94" s="79"/>
      <c r="E94" s="22">
        <f>IF(Q88="","",Q88)</f>
        <v>15</v>
      </c>
      <c r="F94" s="28" t="s">
        <v>63</v>
      </c>
      <c r="G94" s="22">
        <f>IF(O88="","",O88)</f>
        <v>5</v>
      </c>
      <c r="H94" s="81"/>
      <c r="I94" s="79"/>
      <c r="J94" s="22">
        <f>IF(Q91="","",Q91)</f>
      </c>
      <c r="K94" s="19" t="s">
        <v>63</v>
      </c>
      <c r="L94" s="23">
        <f>IF(O91="","",O91)</f>
      </c>
      <c r="M94" s="81"/>
      <c r="N94" s="106"/>
      <c r="O94" s="107"/>
      <c r="P94" s="107"/>
      <c r="Q94" s="107"/>
      <c r="R94" s="108"/>
      <c r="S94" s="111"/>
      <c r="T94" s="114"/>
      <c r="U94" s="84"/>
      <c r="V94" s="111"/>
      <c r="W94" s="84"/>
      <c r="X94" s="20"/>
      <c r="Y94" s="20"/>
      <c r="Z94" s="24"/>
      <c r="AA94" s="24"/>
      <c r="AD94" s="85"/>
      <c r="AE94" s="86"/>
      <c r="AF94" s="86"/>
      <c r="AG94" s="86"/>
      <c r="AH94" s="86"/>
      <c r="AI94" s="86"/>
      <c r="AJ94" s="86"/>
    </row>
    <row r="95" spans="2:36" s="29" customFormat="1" ht="15" customHeight="1">
      <c r="B95" s="30"/>
      <c r="C95" s="30"/>
      <c r="K95" s="32"/>
      <c r="AD95" s="85"/>
      <c r="AE95" s="86"/>
      <c r="AF95" s="86"/>
      <c r="AG95" s="86"/>
      <c r="AH95" s="86"/>
      <c r="AI95" s="86"/>
      <c r="AJ95" s="86"/>
    </row>
    <row r="96" spans="2:36" s="11" customFormat="1" ht="15" customHeight="1">
      <c r="B96" s="12" t="s">
        <v>29</v>
      </c>
      <c r="C96" s="13"/>
      <c r="D96" s="91" t="s">
        <v>88</v>
      </c>
      <c r="E96" s="92"/>
      <c r="F96" s="92"/>
      <c r="G96" s="92"/>
      <c r="H96" s="93"/>
      <c r="I96" s="91" t="s">
        <v>53</v>
      </c>
      <c r="J96" s="92"/>
      <c r="K96" s="92"/>
      <c r="L96" s="92"/>
      <c r="M96" s="93"/>
      <c r="N96" s="91" t="s">
        <v>89</v>
      </c>
      <c r="O96" s="92"/>
      <c r="P96" s="92"/>
      <c r="Q96" s="92"/>
      <c r="R96" s="93"/>
      <c r="S96" s="14"/>
      <c r="T96" s="15" t="s">
        <v>15</v>
      </c>
      <c r="U96" s="15"/>
      <c r="V96" s="91" t="s">
        <v>16</v>
      </c>
      <c r="W96" s="93"/>
      <c r="AA96" s="16"/>
      <c r="AD96" s="85"/>
      <c r="AE96" s="86"/>
      <c r="AF96" s="86"/>
      <c r="AG96" s="86"/>
      <c r="AH96" s="86"/>
      <c r="AI96" s="86"/>
      <c r="AJ96" s="86"/>
    </row>
    <row r="97" spans="2:36" s="11" customFormat="1" ht="15" customHeight="1">
      <c r="B97" s="94" t="s">
        <v>42</v>
      </c>
      <c r="C97" s="97" t="s">
        <v>85</v>
      </c>
      <c r="D97" s="100"/>
      <c r="E97" s="101"/>
      <c r="F97" s="101"/>
      <c r="G97" s="101"/>
      <c r="H97" s="102"/>
      <c r="I97" s="17" t="str">
        <f>IF(I98="","",IF(I98&gt;M98,"○","×"))</f>
        <v>×</v>
      </c>
      <c r="J97" s="18">
        <v>15</v>
      </c>
      <c r="K97" s="19" t="s">
        <v>63</v>
      </c>
      <c r="L97" s="18">
        <v>14</v>
      </c>
      <c r="M97" s="9"/>
      <c r="N97" s="10" t="str">
        <f>IF(N98="","",IF(N98&gt;R98,"○","×"))</f>
        <v>○</v>
      </c>
      <c r="O97" s="18">
        <v>15</v>
      </c>
      <c r="P97" s="19" t="s">
        <v>63</v>
      </c>
      <c r="Q97" s="18">
        <v>11</v>
      </c>
      <c r="R97" s="9"/>
      <c r="S97" s="109">
        <f>IF(I97="","",COUNTIF(I97:R97,"○"))</f>
        <v>1</v>
      </c>
      <c r="T97" s="112" t="s">
        <v>18</v>
      </c>
      <c r="U97" s="82">
        <f>IF(I97="","",COUNTIF(I97:R97,"×"))</f>
        <v>1</v>
      </c>
      <c r="V97" s="109">
        <f>IF(AD98="","",RANK(AD98,AD97:AD105))</f>
        <v>2</v>
      </c>
      <c r="W97" s="82"/>
      <c r="X97" s="20"/>
      <c r="Y97" s="20"/>
      <c r="Z97" s="16"/>
      <c r="AA97" s="16"/>
      <c r="AD97" s="85"/>
      <c r="AE97" s="86">
        <f>IF(J97="","",IF(J97&gt;L97,1,0))</f>
        <v>1</v>
      </c>
      <c r="AF97" s="86">
        <f>IF(L97="","",IF(J97&lt;L97,1,0))</f>
        <v>0</v>
      </c>
      <c r="AG97" s="86">
        <f>IF(O97="","",IF(O97&gt;Q97,1,0))</f>
        <v>1</v>
      </c>
      <c r="AH97" s="86">
        <f>IF(Q97="","",IF(O97&lt;Q97,1,0))</f>
        <v>0</v>
      </c>
      <c r="AI97" s="86"/>
      <c r="AJ97" s="86"/>
    </row>
    <row r="98" spans="2:36" s="11" customFormat="1" ht="15" customHeight="1">
      <c r="B98" s="95"/>
      <c r="C98" s="98"/>
      <c r="D98" s="103"/>
      <c r="E98" s="104"/>
      <c r="F98" s="104"/>
      <c r="G98" s="104"/>
      <c r="H98" s="105"/>
      <c r="I98" s="78">
        <f>IF(J97="","",SUM(AE97:AE99))</f>
        <v>1</v>
      </c>
      <c r="J98" s="20">
        <v>10</v>
      </c>
      <c r="K98" s="19" t="s">
        <v>63</v>
      </c>
      <c r="L98" s="20">
        <v>15</v>
      </c>
      <c r="M98" s="80">
        <f>IF(L97="","",SUM(AF97:AF99))</f>
        <v>2</v>
      </c>
      <c r="N98" s="78">
        <f>IF(O97="","",SUM(AG97:AG99))</f>
        <v>2</v>
      </c>
      <c r="O98" s="21">
        <v>15</v>
      </c>
      <c r="P98" s="19" t="s">
        <v>63</v>
      </c>
      <c r="Q98" s="21">
        <v>12</v>
      </c>
      <c r="R98" s="80">
        <f>IF(Q97="","",SUM(AH97:AH99))</f>
        <v>0</v>
      </c>
      <c r="S98" s="110"/>
      <c r="T98" s="113"/>
      <c r="U98" s="83"/>
      <c r="V98" s="110"/>
      <c r="W98" s="83"/>
      <c r="X98" s="20"/>
      <c r="Y98" s="20"/>
      <c r="Z98" s="16"/>
      <c r="AA98" s="16"/>
      <c r="AD98" s="85">
        <f>IF(S97="","",S97*1000+(I98+N98)*100+((I98+N98)-(M98+R98))*10+((SUM(J97:J99)+SUM(O97:O99))-(SUM(L97:L99)+SUM(Q97:Q99))))</f>
        <v>1305</v>
      </c>
      <c r="AE98" s="86">
        <f>IF(J98="","",IF(J98&gt;L98,1,0))</f>
        <v>0</v>
      </c>
      <c r="AF98" s="86">
        <f>IF(L98="","",IF(J98&lt;L98,1,0))</f>
        <v>1</v>
      </c>
      <c r="AG98" s="86">
        <f>IF(O98="","",IF(O98&gt;Q98,1,0))</f>
        <v>1</v>
      </c>
      <c r="AH98" s="86">
        <f>IF(Q98="","",IF(O98&lt;Q98,1,0))</f>
        <v>0</v>
      </c>
      <c r="AI98" s="86"/>
      <c r="AJ98" s="86"/>
    </row>
    <row r="99" spans="2:36" s="11" customFormat="1" ht="15" customHeight="1">
      <c r="B99" s="96"/>
      <c r="C99" s="99"/>
      <c r="D99" s="106"/>
      <c r="E99" s="107"/>
      <c r="F99" s="107"/>
      <c r="G99" s="107"/>
      <c r="H99" s="108"/>
      <c r="I99" s="79"/>
      <c r="J99" s="22">
        <v>7</v>
      </c>
      <c r="K99" s="19" t="s">
        <v>63</v>
      </c>
      <c r="L99" s="22">
        <v>15</v>
      </c>
      <c r="M99" s="81"/>
      <c r="N99" s="79"/>
      <c r="O99" s="23"/>
      <c r="P99" s="19" t="s">
        <v>63</v>
      </c>
      <c r="Q99" s="23"/>
      <c r="R99" s="81"/>
      <c r="S99" s="111"/>
      <c r="T99" s="114"/>
      <c r="U99" s="84"/>
      <c r="V99" s="111"/>
      <c r="W99" s="84"/>
      <c r="X99" s="20"/>
      <c r="Y99" s="20"/>
      <c r="Z99" s="24"/>
      <c r="AA99" s="24"/>
      <c r="AD99" s="85"/>
      <c r="AE99" s="86">
        <f>IF(J99="","",IF(J99&gt;L99,1,0))</f>
        <v>0</v>
      </c>
      <c r="AF99" s="86">
        <f>IF(L99="","",IF(J99&lt;L99,1,0))</f>
        <v>1</v>
      </c>
      <c r="AG99" s="86">
        <f>IF(O99="","",IF(O99&gt;Q99,1,0))</f>
      </c>
      <c r="AH99" s="86">
        <f>IF(Q99="","",IF(O99&lt;Q99,1,0))</f>
      </c>
      <c r="AI99" s="86"/>
      <c r="AJ99" s="86"/>
    </row>
    <row r="100" spans="2:36" s="11" customFormat="1" ht="15" customHeight="1">
      <c r="B100" s="156" t="s">
        <v>35</v>
      </c>
      <c r="C100" s="72" t="s">
        <v>50</v>
      </c>
      <c r="D100" s="17" t="str">
        <f>IF(E100="","",IF(D101&gt;H101,"○","×"))</f>
        <v>○</v>
      </c>
      <c r="E100" s="18">
        <f>IF(L97="","",L97)</f>
        <v>14</v>
      </c>
      <c r="F100" s="25" t="s">
        <v>63</v>
      </c>
      <c r="G100" s="18">
        <f>IF(J97="","",J97)</f>
        <v>15</v>
      </c>
      <c r="H100" s="26"/>
      <c r="I100" s="100"/>
      <c r="J100" s="101"/>
      <c r="K100" s="101"/>
      <c r="L100" s="101"/>
      <c r="M100" s="102"/>
      <c r="N100" s="17" t="str">
        <f>IF(O100="","",IF(N101&gt;R101,"○","×"))</f>
        <v>○</v>
      </c>
      <c r="O100" s="18">
        <v>15</v>
      </c>
      <c r="P100" s="25" t="s">
        <v>63</v>
      </c>
      <c r="Q100" s="18">
        <v>5</v>
      </c>
      <c r="R100" s="27"/>
      <c r="S100" s="109">
        <f>IF(D100="","",COUNTIF(D100:R102,"○"))</f>
        <v>2</v>
      </c>
      <c r="T100" s="112" t="s">
        <v>18</v>
      </c>
      <c r="U100" s="82">
        <f>IF(D100="","",COUNTIF(D100:R102,"×"))</f>
        <v>0</v>
      </c>
      <c r="V100" s="109">
        <f>IF(AD101="","",RANK(AD101,AD97:AD105))</f>
        <v>1</v>
      </c>
      <c r="W100" s="82"/>
      <c r="X100" s="20"/>
      <c r="Y100" s="20"/>
      <c r="Z100" s="24"/>
      <c r="AA100" s="24"/>
      <c r="AD100" s="85"/>
      <c r="AE100" s="86">
        <f>IF(O100="","",IF(O100&gt;Q100,1,0))</f>
        <v>1</v>
      </c>
      <c r="AF100" s="86">
        <f>IF(Q100="","",IF(O100&lt;Q100,1,0))</f>
        <v>0</v>
      </c>
      <c r="AG100" s="86"/>
      <c r="AH100" s="86"/>
      <c r="AI100" s="86"/>
      <c r="AJ100" s="86"/>
    </row>
    <row r="101" spans="2:36" s="11" customFormat="1" ht="15" customHeight="1">
      <c r="B101" s="157"/>
      <c r="C101" s="73"/>
      <c r="D101" s="78">
        <f>M98</f>
        <v>2</v>
      </c>
      <c r="E101" s="20">
        <f>IF(L98="","",L98)</f>
        <v>15</v>
      </c>
      <c r="F101" s="19" t="s">
        <v>63</v>
      </c>
      <c r="G101" s="20">
        <f>IF(J98="","",J98)</f>
        <v>10</v>
      </c>
      <c r="H101" s="80">
        <f>I98</f>
        <v>1</v>
      </c>
      <c r="I101" s="103"/>
      <c r="J101" s="104"/>
      <c r="K101" s="104"/>
      <c r="L101" s="104"/>
      <c r="M101" s="105"/>
      <c r="N101" s="78">
        <f>IF(O100="","",SUM(AE100:AE102))</f>
        <v>2</v>
      </c>
      <c r="O101" s="20">
        <v>15</v>
      </c>
      <c r="P101" s="19" t="s">
        <v>63</v>
      </c>
      <c r="Q101" s="20">
        <v>5</v>
      </c>
      <c r="R101" s="80">
        <f>IF(Q100="","",SUM(AF100:AF102))</f>
        <v>0</v>
      </c>
      <c r="S101" s="110"/>
      <c r="T101" s="113"/>
      <c r="U101" s="83"/>
      <c r="V101" s="110"/>
      <c r="W101" s="83"/>
      <c r="X101" s="20"/>
      <c r="Y101" s="20"/>
      <c r="Z101" s="24"/>
      <c r="AA101" s="24"/>
      <c r="AD101" s="85">
        <f>IF(S100="","",S100*1000+(D101+N101)*100+((D101+N101)-(H101+R101))*10+((SUM(E100:E102)+SUM(O100:O102))-(SUM(G100:G102)+SUM(Q100:Q102))))</f>
        <v>2462</v>
      </c>
      <c r="AE101" s="86">
        <f>IF(O101="","",IF(O101&gt;Q101,1,0))</f>
        <v>1</v>
      </c>
      <c r="AF101" s="86">
        <f>IF(Q101="","",IF(O101&lt;Q101,1,0))</f>
        <v>0</v>
      </c>
      <c r="AG101" s="86"/>
      <c r="AH101" s="86"/>
      <c r="AI101" s="86"/>
      <c r="AJ101" s="86"/>
    </row>
    <row r="102" spans="2:36" s="11" customFormat="1" ht="15" customHeight="1">
      <c r="B102" s="158"/>
      <c r="C102" s="74"/>
      <c r="D102" s="79"/>
      <c r="E102" s="22">
        <f>IF(L99="","",L99)</f>
        <v>15</v>
      </c>
      <c r="F102" s="28" t="s">
        <v>63</v>
      </c>
      <c r="G102" s="22">
        <f>IF(J99="","",J99)</f>
        <v>7</v>
      </c>
      <c r="H102" s="81"/>
      <c r="I102" s="106"/>
      <c r="J102" s="107"/>
      <c r="K102" s="107"/>
      <c r="L102" s="107"/>
      <c r="M102" s="108"/>
      <c r="N102" s="79"/>
      <c r="O102" s="22"/>
      <c r="P102" s="19" t="s">
        <v>63</v>
      </c>
      <c r="Q102" s="22"/>
      <c r="R102" s="81"/>
      <c r="S102" s="111"/>
      <c r="T102" s="114"/>
      <c r="U102" s="84"/>
      <c r="V102" s="111"/>
      <c r="W102" s="84"/>
      <c r="X102" s="20"/>
      <c r="Y102" s="20"/>
      <c r="Z102" s="24"/>
      <c r="AA102" s="24"/>
      <c r="AD102" s="85"/>
      <c r="AE102" s="86">
        <f>IF(O102="","",IF(O102&gt;Q102,1,0))</f>
      </c>
      <c r="AF102" s="86">
        <f>IF(Q102="","",IF(O102&lt;Q102,1,0))</f>
      </c>
      <c r="AG102" s="86"/>
      <c r="AH102" s="86"/>
      <c r="AI102" s="86"/>
      <c r="AJ102" s="86"/>
    </row>
    <row r="103" spans="2:36" s="11" customFormat="1" ht="15" customHeight="1">
      <c r="B103" s="95" t="s">
        <v>67</v>
      </c>
      <c r="C103" s="97" t="s">
        <v>87</v>
      </c>
      <c r="D103" s="17" t="str">
        <f>IF(E103="","",IF(D104&gt;H104,"○","×"))</f>
        <v>×</v>
      </c>
      <c r="E103" s="18">
        <f>IF(Q97="","",Q97)</f>
        <v>11</v>
      </c>
      <c r="F103" s="25" t="s">
        <v>63</v>
      </c>
      <c r="G103" s="18">
        <f>IF(O97="","",O97)</f>
        <v>15</v>
      </c>
      <c r="H103" s="27"/>
      <c r="I103" s="17" t="str">
        <f>IF(J103="","",IF(I104&gt;M104,"○","×"))</f>
        <v>×</v>
      </c>
      <c r="J103" s="18">
        <f>IF(Q100="","",Q100)</f>
        <v>5</v>
      </c>
      <c r="K103" s="19" t="s">
        <v>63</v>
      </c>
      <c r="L103" s="18">
        <f>IF(O100="","",O100)</f>
        <v>15</v>
      </c>
      <c r="M103" s="27"/>
      <c r="N103" s="100"/>
      <c r="O103" s="101"/>
      <c r="P103" s="101"/>
      <c r="Q103" s="101"/>
      <c r="R103" s="102"/>
      <c r="S103" s="109">
        <f>IF(D103="","",COUNTIF(D103:M103,"○"))</f>
        <v>0</v>
      </c>
      <c r="T103" s="112" t="s">
        <v>18</v>
      </c>
      <c r="U103" s="82">
        <f>IF(D103="","",COUNTIF(D103:M103,"×"))</f>
        <v>2</v>
      </c>
      <c r="V103" s="109">
        <f>IF(AD104="","",RANK(AD104,AD97:AD105))</f>
        <v>3</v>
      </c>
      <c r="W103" s="82"/>
      <c r="X103" s="20"/>
      <c r="Y103" s="20"/>
      <c r="Z103" s="24"/>
      <c r="AA103" s="24"/>
      <c r="AD103" s="85"/>
      <c r="AE103" s="86"/>
      <c r="AF103" s="86"/>
      <c r="AG103" s="86"/>
      <c r="AH103" s="86"/>
      <c r="AI103" s="86"/>
      <c r="AJ103" s="86"/>
    </row>
    <row r="104" spans="2:36" s="11" customFormat="1" ht="15" customHeight="1">
      <c r="B104" s="95"/>
      <c r="C104" s="98"/>
      <c r="D104" s="78">
        <f>R98</f>
        <v>0</v>
      </c>
      <c r="E104" s="20">
        <f>IF(Q98="","",Q98)</f>
        <v>12</v>
      </c>
      <c r="F104" s="19" t="s">
        <v>63</v>
      </c>
      <c r="G104" s="20">
        <f>IF(O98="","",O98)</f>
        <v>15</v>
      </c>
      <c r="H104" s="80">
        <f>N98</f>
        <v>2</v>
      </c>
      <c r="I104" s="78">
        <f>R101</f>
        <v>0</v>
      </c>
      <c r="J104" s="20">
        <f>IF(Q101="","",Q101)</f>
        <v>5</v>
      </c>
      <c r="K104" s="19" t="s">
        <v>63</v>
      </c>
      <c r="L104" s="21">
        <f>IF(O101="","",O101)</f>
        <v>15</v>
      </c>
      <c r="M104" s="80">
        <f>N101</f>
        <v>2</v>
      </c>
      <c r="N104" s="103"/>
      <c r="O104" s="104"/>
      <c r="P104" s="104"/>
      <c r="Q104" s="104"/>
      <c r="R104" s="105"/>
      <c r="S104" s="110"/>
      <c r="T104" s="113"/>
      <c r="U104" s="83"/>
      <c r="V104" s="110"/>
      <c r="W104" s="83"/>
      <c r="X104" s="20"/>
      <c r="Y104" s="20"/>
      <c r="Z104" s="24"/>
      <c r="AA104" s="24"/>
      <c r="AD104" s="85">
        <f>IF(S103="","",S103*1000+(D104+I104)*100+((D104+I104)-(H104+M104))*10+((SUM(E103:E105)+SUM(J103:J105))-(SUM(G103:G105)+SUM(L103:L105))))</f>
        <v>-67</v>
      </c>
      <c r="AE104" s="86"/>
      <c r="AF104" s="86"/>
      <c r="AG104" s="86"/>
      <c r="AH104" s="86"/>
      <c r="AI104" s="86"/>
      <c r="AJ104" s="86"/>
    </row>
    <row r="105" spans="2:36" s="11" customFormat="1" ht="15" customHeight="1">
      <c r="B105" s="96"/>
      <c r="C105" s="99"/>
      <c r="D105" s="79"/>
      <c r="E105" s="22">
        <f>IF(Q99="","",Q99)</f>
      </c>
      <c r="F105" s="28" t="s">
        <v>63</v>
      </c>
      <c r="G105" s="22">
        <f>IF(O99="","",O99)</f>
      </c>
      <c r="H105" s="81"/>
      <c r="I105" s="79"/>
      <c r="J105" s="22">
        <f>IF(Q102="","",Q102)</f>
      </c>
      <c r="K105" s="19" t="s">
        <v>63</v>
      </c>
      <c r="L105" s="23">
        <f>IF(O102="","",O102)</f>
      </c>
      <c r="M105" s="81"/>
      <c r="N105" s="106"/>
      <c r="O105" s="107"/>
      <c r="P105" s="107"/>
      <c r="Q105" s="107"/>
      <c r="R105" s="108"/>
      <c r="S105" s="111"/>
      <c r="T105" s="114"/>
      <c r="U105" s="84"/>
      <c r="V105" s="111"/>
      <c r="W105" s="84"/>
      <c r="X105" s="20"/>
      <c r="Y105" s="20"/>
      <c r="Z105" s="24"/>
      <c r="AA105" s="24"/>
      <c r="AD105" s="85"/>
      <c r="AE105" s="86"/>
      <c r="AF105" s="86"/>
      <c r="AG105" s="86"/>
      <c r="AH105" s="86"/>
      <c r="AI105" s="86"/>
      <c r="AJ105" s="86"/>
    </row>
    <row r="106" spans="2:36" s="29" customFormat="1" ht="15" customHeight="1">
      <c r="B106" s="30"/>
      <c r="C106" s="30"/>
      <c r="K106" s="32"/>
      <c r="AD106" s="85"/>
      <c r="AE106" s="86"/>
      <c r="AF106" s="86"/>
      <c r="AG106" s="86"/>
      <c r="AH106" s="86"/>
      <c r="AI106" s="86"/>
      <c r="AJ106" s="86"/>
    </row>
    <row r="107" spans="2:36" s="11" customFormat="1" ht="15" customHeight="1">
      <c r="B107" s="12" t="s">
        <v>64</v>
      </c>
      <c r="C107" s="13"/>
      <c r="D107" s="91" t="s">
        <v>93</v>
      </c>
      <c r="E107" s="92"/>
      <c r="F107" s="92"/>
      <c r="G107" s="92"/>
      <c r="H107" s="93"/>
      <c r="I107" s="91" t="s">
        <v>244</v>
      </c>
      <c r="J107" s="92"/>
      <c r="K107" s="92"/>
      <c r="L107" s="92"/>
      <c r="M107" s="93"/>
      <c r="N107" s="91" t="s">
        <v>94</v>
      </c>
      <c r="O107" s="92"/>
      <c r="P107" s="92"/>
      <c r="Q107" s="92"/>
      <c r="R107" s="93"/>
      <c r="S107" s="14"/>
      <c r="T107" s="15" t="s">
        <v>15</v>
      </c>
      <c r="U107" s="15"/>
      <c r="V107" s="91" t="s">
        <v>16</v>
      </c>
      <c r="W107" s="93"/>
      <c r="AA107" s="16"/>
      <c r="AD107" s="85"/>
      <c r="AE107" s="86"/>
      <c r="AF107" s="86"/>
      <c r="AG107" s="86"/>
      <c r="AH107" s="86"/>
      <c r="AI107" s="86"/>
      <c r="AJ107" s="86"/>
    </row>
    <row r="108" spans="2:36" s="11" customFormat="1" ht="15" customHeight="1">
      <c r="B108" s="94" t="s">
        <v>35</v>
      </c>
      <c r="C108" s="97" t="s">
        <v>90</v>
      </c>
      <c r="D108" s="100"/>
      <c r="E108" s="101"/>
      <c r="F108" s="101"/>
      <c r="G108" s="101"/>
      <c r="H108" s="102"/>
      <c r="I108" s="17" t="str">
        <f>IF(I109="","",IF(I109&gt;M109,"○","×"))</f>
        <v>×</v>
      </c>
      <c r="J108" s="18">
        <v>13</v>
      </c>
      <c r="K108" s="19" t="s">
        <v>63</v>
      </c>
      <c r="L108" s="18">
        <v>15</v>
      </c>
      <c r="M108" s="9"/>
      <c r="N108" s="10" t="str">
        <f>IF(N109="","",IF(N109&gt;R109,"○","×"))</f>
        <v>○</v>
      </c>
      <c r="O108" s="18">
        <v>12</v>
      </c>
      <c r="P108" s="19" t="s">
        <v>63</v>
      </c>
      <c r="Q108" s="18">
        <v>15</v>
      </c>
      <c r="R108" s="9"/>
      <c r="S108" s="109">
        <f>IF(I108="","",COUNTIF(I108:R108,"○"))</f>
        <v>1</v>
      </c>
      <c r="T108" s="112" t="s">
        <v>18</v>
      </c>
      <c r="U108" s="82">
        <f>IF(I108="","",COUNTIF(I108:R108,"×"))</f>
        <v>1</v>
      </c>
      <c r="V108" s="109">
        <f>IF(AD109="","",RANK(AD109,AD108:AD116))</f>
        <v>2</v>
      </c>
      <c r="W108" s="82"/>
      <c r="X108" s="20"/>
      <c r="Y108" s="20"/>
      <c r="Z108" s="16"/>
      <c r="AA108" s="16"/>
      <c r="AD108" s="85"/>
      <c r="AE108" s="86">
        <f>IF(J108="","",IF(J108&gt;L108,1,0))</f>
        <v>0</v>
      </c>
      <c r="AF108" s="86">
        <f>IF(L108="","",IF(J108&lt;L108,1,0))</f>
        <v>1</v>
      </c>
      <c r="AG108" s="86">
        <f>IF(O108="","",IF(O108&gt;Q108,1,0))</f>
        <v>0</v>
      </c>
      <c r="AH108" s="86">
        <f>IF(Q108="","",IF(O108&lt;Q108,1,0))</f>
        <v>1</v>
      </c>
      <c r="AI108" s="86"/>
      <c r="AJ108" s="86"/>
    </row>
    <row r="109" spans="2:36" s="11" customFormat="1" ht="15" customHeight="1">
      <c r="B109" s="95"/>
      <c r="C109" s="98"/>
      <c r="D109" s="103"/>
      <c r="E109" s="104"/>
      <c r="F109" s="104"/>
      <c r="G109" s="104"/>
      <c r="H109" s="105"/>
      <c r="I109" s="78">
        <f>IF(J108="","",SUM(AE108:AE110))</f>
        <v>0</v>
      </c>
      <c r="J109" s="20">
        <v>12</v>
      </c>
      <c r="K109" s="19" t="s">
        <v>63</v>
      </c>
      <c r="L109" s="20">
        <v>15</v>
      </c>
      <c r="M109" s="80">
        <f>IF(L108="","",SUM(AF108:AF110))</f>
        <v>2</v>
      </c>
      <c r="N109" s="78">
        <f>IF(O108="","",SUM(AG108:AG110))</f>
        <v>2</v>
      </c>
      <c r="O109" s="21">
        <v>15</v>
      </c>
      <c r="P109" s="19" t="s">
        <v>63</v>
      </c>
      <c r="Q109" s="21">
        <v>12</v>
      </c>
      <c r="R109" s="80">
        <f>IF(Q108="","",SUM(AH108:AH110))</f>
        <v>1</v>
      </c>
      <c r="S109" s="110"/>
      <c r="T109" s="113"/>
      <c r="U109" s="83"/>
      <c r="V109" s="110"/>
      <c r="W109" s="83"/>
      <c r="X109" s="20"/>
      <c r="Y109" s="20"/>
      <c r="Z109" s="16"/>
      <c r="AA109" s="16"/>
      <c r="AD109" s="85">
        <f>IF(S108="","",S108*1000+(I109+N109)*100+((I109+N109)-(M109+R109))*10+((SUM(J108:J110)+SUM(O108:O110))-(SUM(L108:L110)+SUM(Q108:Q110))))</f>
        <v>1195</v>
      </c>
      <c r="AE109" s="86">
        <f>IF(J109="","",IF(J109&gt;L109,1,0))</f>
        <v>0</v>
      </c>
      <c r="AF109" s="86">
        <f>IF(L109="","",IF(J109&lt;L109,1,0))</f>
        <v>1</v>
      </c>
      <c r="AG109" s="86">
        <f>IF(O109="","",IF(O109&gt;Q109,1,0))</f>
        <v>1</v>
      </c>
      <c r="AH109" s="86">
        <f>IF(Q109="","",IF(O109&lt;Q109,1,0))</f>
        <v>0</v>
      </c>
      <c r="AI109" s="86"/>
      <c r="AJ109" s="86"/>
    </row>
    <row r="110" spans="2:36" s="11" customFormat="1" ht="15" customHeight="1">
      <c r="B110" s="96"/>
      <c r="C110" s="99"/>
      <c r="D110" s="106"/>
      <c r="E110" s="107"/>
      <c r="F110" s="107"/>
      <c r="G110" s="107"/>
      <c r="H110" s="108"/>
      <c r="I110" s="79"/>
      <c r="J110" s="22"/>
      <c r="K110" s="19" t="s">
        <v>63</v>
      </c>
      <c r="L110" s="22"/>
      <c r="M110" s="81"/>
      <c r="N110" s="79"/>
      <c r="O110" s="23">
        <v>15</v>
      </c>
      <c r="P110" s="19" t="s">
        <v>63</v>
      </c>
      <c r="Q110" s="23">
        <v>5</v>
      </c>
      <c r="R110" s="81"/>
      <c r="S110" s="111"/>
      <c r="T110" s="114"/>
      <c r="U110" s="84"/>
      <c r="V110" s="111"/>
      <c r="W110" s="84"/>
      <c r="X110" s="20"/>
      <c r="Y110" s="20"/>
      <c r="Z110" s="24"/>
      <c r="AA110" s="24"/>
      <c r="AD110" s="85"/>
      <c r="AE110" s="86">
        <f>IF(J110="","",IF(J110&gt;L110,1,0))</f>
      </c>
      <c r="AF110" s="86">
        <f>IF(L110="","",IF(J110&lt;L110,1,0))</f>
      </c>
      <c r="AG110" s="86">
        <f>IF(O110="","",IF(O110&gt;Q110,1,0))</f>
        <v>1</v>
      </c>
      <c r="AH110" s="86">
        <f>IF(Q110="","",IF(O110&lt;Q110,1,0))</f>
        <v>0</v>
      </c>
      <c r="AI110" s="86"/>
      <c r="AJ110" s="86"/>
    </row>
    <row r="111" spans="2:36" s="11" customFormat="1" ht="15" customHeight="1">
      <c r="B111" s="156" t="s">
        <v>42</v>
      </c>
      <c r="C111" s="72" t="s">
        <v>37</v>
      </c>
      <c r="D111" s="17" t="str">
        <f>IF(E111="","",IF(D112&gt;H112,"○","×"))</f>
        <v>○</v>
      </c>
      <c r="E111" s="18">
        <f>IF(L108="","",L108)</f>
        <v>15</v>
      </c>
      <c r="F111" s="25" t="s">
        <v>63</v>
      </c>
      <c r="G111" s="18">
        <f>IF(J108="","",J108)</f>
        <v>13</v>
      </c>
      <c r="H111" s="26"/>
      <c r="I111" s="100"/>
      <c r="J111" s="101"/>
      <c r="K111" s="101"/>
      <c r="L111" s="101"/>
      <c r="M111" s="102"/>
      <c r="N111" s="17" t="str">
        <f>IF(O111="","",IF(N112&gt;R112,"○","×"))</f>
        <v>○</v>
      </c>
      <c r="O111" s="18">
        <v>12</v>
      </c>
      <c r="P111" s="25" t="s">
        <v>63</v>
      </c>
      <c r="Q111" s="18">
        <v>15</v>
      </c>
      <c r="R111" s="27"/>
      <c r="S111" s="109">
        <f>IF(D111="","",COUNTIF(D111:R113,"○"))</f>
        <v>2</v>
      </c>
      <c r="T111" s="112" t="s">
        <v>18</v>
      </c>
      <c r="U111" s="82">
        <f>IF(D111="","",COUNTIF(D111:R113,"×"))</f>
        <v>0</v>
      </c>
      <c r="V111" s="109">
        <f>IF(AD112="","",RANK(AD112,AD108:AD116))</f>
        <v>1</v>
      </c>
      <c r="W111" s="82"/>
      <c r="X111" s="20"/>
      <c r="Y111" s="20"/>
      <c r="Z111" s="24"/>
      <c r="AA111" s="24"/>
      <c r="AD111" s="85"/>
      <c r="AE111" s="86">
        <f>IF(O111="","",IF(O111&gt;Q111,1,0))</f>
        <v>0</v>
      </c>
      <c r="AF111" s="86">
        <f>IF(Q111="","",IF(O111&lt;Q111,1,0))</f>
        <v>1</v>
      </c>
      <c r="AG111" s="86"/>
      <c r="AH111" s="86"/>
      <c r="AI111" s="86"/>
      <c r="AJ111" s="86"/>
    </row>
    <row r="112" spans="2:36" s="11" customFormat="1" ht="15" customHeight="1">
      <c r="B112" s="157"/>
      <c r="C112" s="73"/>
      <c r="D112" s="78">
        <f>M109</f>
        <v>2</v>
      </c>
      <c r="E112" s="20">
        <f>IF(L109="","",L109)</f>
        <v>15</v>
      </c>
      <c r="F112" s="19" t="s">
        <v>63</v>
      </c>
      <c r="G112" s="20">
        <f>IF(J109="","",J109)</f>
        <v>12</v>
      </c>
      <c r="H112" s="80">
        <f>I109</f>
        <v>0</v>
      </c>
      <c r="I112" s="103"/>
      <c r="J112" s="104"/>
      <c r="K112" s="104"/>
      <c r="L112" s="104"/>
      <c r="M112" s="105"/>
      <c r="N112" s="78">
        <f>IF(O111="","",SUM(AE111:AE113))</f>
        <v>2</v>
      </c>
      <c r="O112" s="20">
        <v>15</v>
      </c>
      <c r="P112" s="19" t="s">
        <v>63</v>
      </c>
      <c r="Q112" s="20">
        <v>9</v>
      </c>
      <c r="R112" s="80">
        <f>IF(Q111="","",SUM(AF111:AF113))</f>
        <v>1</v>
      </c>
      <c r="S112" s="110"/>
      <c r="T112" s="113"/>
      <c r="U112" s="83"/>
      <c r="V112" s="110"/>
      <c r="W112" s="83"/>
      <c r="X112" s="20"/>
      <c r="Y112" s="20"/>
      <c r="Z112" s="24"/>
      <c r="AA112" s="24"/>
      <c r="AD112" s="85">
        <f>IF(S111="","",S111*1000+(D112+N112)*100+((D112+N112)-(H112+R112))*10+((SUM(E111:E113)+SUM(O111:O113))-(SUM(G111:G113)+SUM(Q111:Q113))))</f>
        <v>2447</v>
      </c>
      <c r="AE112" s="86">
        <f>IF(O112="","",IF(O112&gt;Q112,1,0))</f>
        <v>1</v>
      </c>
      <c r="AF112" s="86">
        <f>IF(Q112="","",IF(O112&lt;Q112,1,0))</f>
        <v>0</v>
      </c>
      <c r="AG112" s="86"/>
      <c r="AH112" s="86"/>
      <c r="AI112" s="86"/>
      <c r="AJ112" s="86"/>
    </row>
    <row r="113" spans="2:36" s="11" customFormat="1" ht="15" customHeight="1">
      <c r="B113" s="158"/>
      <c r="C113" s="74"/>
      <c r="D113" s="79"/>
      <c r="E113" s="22">
        <f>IF(L110="","",L110)</f>
      </c>
      <c r="F113" s="28" t="s">
        <v>63</v>
      </c>
      <c r="G113" s="22">
        <f>IF(J110="","",J110)</f>
      </c>
      <c r="H113" s="81"/>
      <c r="I113" s="106"/>
      <c r="J113" s="107"/>
      <c r="K113" s="107"/>
      <c r="L113" s="107"/>
      <c r="M113" s="108"/>
      <c r="N113" s="79"/>
      <c r="O113" s="22">
        <v>15</v>
      </c>
      <c r="P113" s="19" t="s">
        <v>63</v>
      </c>
      <c r="Q113" s="22">
        <v>6</v>
      </c>
      <c r="R113" s="81"/>
      <c r="S113" s="111"/>
      <c r="T113" s="114"/>
      <c r="U113" s="84"/>
      <c r="V113" s="111"/>
      <c r="W113" s="84"/>
      <c r="X113" s="20"/>
      <c r="Y113" s="20"/>
      <c r="Z113" s="24"/>
      <c r="AA113" s="24"/>
      <c r="AD113" s="85"/>
      <c r="AE113" s="86">
        <f>IF(O113="","",IF(O113&gt;Q113,1,0))</f>
        <v>1</v>
      </c>
      <c r="AF113" s="86">
        <f>IF(Q113="","",IF(O113&lt;Q113,1,0))</f>
        <v>0</v>
      </c>
      <c r="AG113" s="86"/>
      <c r="AH113" s="86"/>
      <c r="AI113" s="86"/>
      <c r="AJ113" s="86"/>
    </row>
    <row r="114" spans="2:36" s="11" customFormat="1" ht="15" customHeight="1">
      <c r="B114" s="95" t="s">
        <v>67</v>
      </c>
      <c r="C114" s="97" t="s">
        <v>92</v>
      </c>
      <c r="D114" s="17" t="str">
        <f>IF(E114="","",IF(D115&gt;H115,"○","×"))</f>
        <v>×</v>
      </c>
      <c r="E114" s="18">
        <f>IF(Q108="","",Q108)</f>
        <v>15</v>
      </c>
      <c r="F114" s="25" t="s">
        <v>63</v>
      </c>
      <c r="G114" s="18">
        <f>IF(O108="","",O108)</f>
        <v>12</v>
      </c>
      <c r="H114" s="27"/>
      <c r="I114" s="17" t="str">
        <f>IF(J114="","",IF(I115&gt;M115,"○","×"))</f>
        <v>×</v>
      </c>
      <c r="J114" s="18">
        <f>IF(Q111="","",Q111)</f>
        <v>15</v>
      </c>
      <c r="K114" s="19" t="s">
        <v>63</v>
      </c>
      <c r="L114" s="18">
        <f>IF(O111="","",O111)</f>
        <v>12</v>
      </c>
      <c r="M114" s="27"/>
      <c r="N114" s="100"/>
      <c r="O114" s="101"/>
      <c r="P114" s="101"/>
      <c r="Q114" s="101"/>
      <c r="R114" s="102"/>
      <c r="S114" s="109">
        <f>IF(D114="","",COUNTIF(D114:M114,"○"))</f>
        <v>0</v>
      </c>
      <c r="T114" s="112" t="s">
        <v>18</v>
      </c>
      <c r="U114" s="82">
        <f>IF(D114="","",COUNTIF(D114:M114,"×"))</f>
        <v>2</v>
      </c>
      <c r="V114" s="109">
        <f>IF(AD115="","",RANK(AD115,AD108:AD116))</f>
        <v>3</v>
      </c>
      <c r="W114" s="82"/>
      <c r="X114" s="20"/>
      <c r="Y114" s="20"/>
      <c r="Z114" s="24"/>
      <c r="AA114" s="24"/>
      <c r="AD114" s="85"/>
      <c r="AE114" s="86"/>
      <c r="AF114" s="86"/>
      <c r="AG114" s="86"/>
      <c r="AH114" s="86"/>
      <c r="AI114" s="86"/>
      <c r="AJ114" s="86"/>
    </row>
    <row r="115" spans="2:36" s="11" customFormat="1" ht="15" customHeight="1">
      <c r="B115" s="95"/>
      <c r="C115" s="98"/>
      <c r="D115" s="78">
        <f>R109</f>
        <v>1</v>
      </c>
      <c r="E115" s="20">
        <f>IF(Q109="","",Q109)</f>
        <v>12</v>
      </c>
      <c r="F115" s="19" t="s">
        <v>63</v>
      </c>
      <c r="G115" s="20">
        <f>IF(O109="","",O109)</f>
        <v>15</v>
      </c>
      <c r="H115" s="80">
        <f>N109</f>
        <v>2</v>
      </c>
      <c r="I115" s="78">
        <f>R112</f>
        <v>1</v>
      </c>
      <c r="J115" s="20">
        <f>IF(Q112="","",Q112)</f>
        <v>9</v>
      </c>
      <c r="K115" s="19" t="s">
        <v>63</v>
      </c>
      <c r="L115" s="21">
        <f>IF(O112="","",O112)</f>
        <v>15</v>
      </c>
      <c r="M115" s="80">
        <f>N112</f>
        <v>2</v>
      </c>
      <c r="N115" s="103"/>
      <c r="O115" s="104"/>
      <c r="P115" s="104"/>
      <c r="Q115" s="104"/>
      <c r="R115" s="105"/>
      <c r="S115" s="110"/>
      <c r="T115" s="113"/>
      <c r="U115" s="83"/>
      <c r="V115" s="110"/>
      <c r="W115" s="83"/>
      <c r="X115" s="20"/>
      <c r="Y115" s="20"/>
      <c r="Z115" s="24"/>
      <c r="AA115" s="24"/>
      <c r="AD115" s="85">
        <f>IF(S114="","",S114*1000+(D115+I115)*100+((D115+I115)-(H115+M115))*10+((SUM(E114:E116)+SUM(J114:J116))-(SUM(G114:G116)+SUM(L114:L116))))</f>
        <v>158</v>
      </c>
      <c r="AE115" s="86"/>
      <c r="AF115" s="86"/>
      <c r="AG115" s="86"/>
      <c r="AH115" s="86"/>
      <c r="AI115" s="86"/>
      <c r="AJ115" s="86"/>
    </row>
    <row r="116" spans="2:36" s="11" customFormat="1" ht="15" customHeight="1">
      <c r="B116" s="96"/>
      <c r="C116" s="99"/>
      <c r="D116" s="79"/>
      <c r="E116" s="22">
        <f>IF(Q110="","",Q110)</f>
        <v>5</v>
      </c>
      <c r="F116" s="28" t="s">
        <v>63</v>
      </c>
      <c r="G116" s="22">
        <f>IF(O110="","",O110)</f>
        <v>15</v>
      </c>
      <c r="H116" s="81"/>
      <c r="I116" s="79"/>
      <c r="J116" s="22">
        <f>IF(Q113="","",Q113)</f>
        <v>6</v>
      </c>
      <c r="K116" s="19" t="s">
        <v>63</v>
      </c>
      <c r="L116" s="23">
        <f>IF(O113="","",O113)</f>
        <v>15</v>
      </c>
      <c r="M116" s="81"/>
      <c r="N116" s="106"/>
      <c r="O116" s="107"/>
      <c r="P116" s="107"/>
      <c r="Q116" s="107"/>
      <c r="R116" s="108"/>
      <c r="S116" s="111"/>
      <c r="T116" s="114"/>
      <c r="U116" s="84"/>
      <c r="V116" s="111"/>
      <c r="W116" s="84"/>
      <c r="X116" s="20"/>
      <c r="Y116" s="20"/>
      <c r="Z116" s="24"/>
      <c r="AA116" s="24"/>
      <c r="AD116" s="85"/>
      <c r="AE116" s="86"/>
      <c r="AF116" s="86"/>
      <c r="AG116" s="86"/>
      <c r="AH116" s="86"/>
      <c r="AI116" s="86"/>
      <c r="AJ116" s="86"/>
    </row>
    <row r="117" spans="11:36" ht="13.5">
      <c r="K117" s="38"/>
      <c r="AD117" s="87"/>
      <c r="AE117" s="88"/>
      <c r="AF117" s="88"/>
      <c r="AG117" s="88"/>
      <c r="AH117" s="88"/>
      <c r="AI117" s="88"/>
      <c r="AJ117" s="88"/>
    </row>
    <row r="118" spans="2:36" s="11" customFormat="1" ht="15" customHeight="1">
      <c r="B118" s="12" t="s">
        <v>65</v>
      </c>
      <c r="C118" s="13"/>
      <c r="D118" s="91" t="s">
        <v>99</v>
      </c>
      <c r="E118" s="92"/>
      <c r="F118" s="92"/>
      <c r="G118" s="92"/>
      <c r="H118" s="93"/>
      <c r="I118" s="91" t="s">
        <v>100</v>
      </c>
      <c r="J118" s="92"/>
      <c r="K118" s="92"/>
      <c r="L118" s="92"/>
      <c r="M118" s="93"/>
      <c r="N118" s="91" t="s">
        <v>101</v>
      </c>
      <c r="O118" s="92"/>
      <c r="P118" s="92"/>
      <c r="Q118" s="92"/>
      <c r="R118" s="93"/>
      <c r="S118" s="91" t="s">
        <v>102</v>
      </c>
      <c r="T118" s="92"/>
      <c r="U118" s="92"/>
      <c r="V118" s="92"/>
      <c r="W118" s="93"/>
      <c r="X118" s="91" t="s">
        <v>15</v>
      </c>
      <c r="Y118" s="92"/>
      <c r="Z118" s="93"/>
      <c r="AA118" s="91" t="s">
        <v>16</v>
      </c>
      <c r="AB118" s="93"/>
      <c r="AD118" s="85"/>
      <c r="AE118" s="86"/>
      <c r="AF118" s="86"/>
      <c r="AG118" s="86"/>
      <c r="AH118" s="86"/>
      <c r="AI118" s="86"/>
      <c r="AJ118" s="86"/>
    </row>
    <row r="119" spans="2:36" s="11" customFormat="1" ht="15" customHeight="1">
      <c r="B119" s="94" t="s">
        <v>67</v>
      </c>
      <c r="C119" s="97" t="s">
        <v>95</v>
      </c>
      <c r="D119" s="75"/>
      <c r="E119" s="76"/>
      <c r="F119" s="76"/>
      <c r="G119" s="76"/>
      <c r="H119" s="77"/>
      <c r="I119" s="10" t="str">
        <f>IF(I120="","",IF(I120&gt;M120,"○","×"))</f>
        <v>○</v>
      </c>
      <c r="J119" s="33">
        <v>15</v>
      </c>
      <c r="K119" s="19" t="s">
        <v>63</v>
      </c>
      <c r="L119" s="33">
        <v>8</v>
      </c>
      <c r="M119" s="34"/>
      <c r="N119" s="10" t="str">
        <f>IF(N120="","",IF(N120&gt;R120,"○","×"))</f>
        <v>○</v>
      </c>
      <c r="O119" s="33">
        <v>15</v>
      </c>
      <c r="P119" s="19" t="s">
        <v>63</v>
      </c>
      <c r="Q119" s="33">
        <v>12</v>
      </c>
      <c r="R119" s="34"/>
      <c r="S119" s="10" t="str">
        <f>IF(S120="","",IF(S120&gt;W120,"○","×"))</f>
        <v>×</v>
      </c>
      <c r="T119" s="33">
        <v>1</v>
      </c>
      <c r="U119" s="19" t="s">
        <v>63</v>
      </c>
      <c r="V119" s="33">
        <v>15</v>
      </c>
      <c r="W119" s="34"/>
      <c r="X119" s="119">
        <f>IF(I119="","",COUNTIF(I119:W119,"○"))</f>
        <v>2</v>
      </c>
      <c r="Y119" s="120" t="s">
        <v>18</v>
      </c>
      <c r="Z119" s="123">
        <f>IF(I119="","",COUNTIF(I119:W119,"×"))</f>
        <v>1</v>
      </c>
      <c r="AA119" s="119">
        <f>IF(AD120="","",RANK(AD120,AD119:AD130))</f>
        <v>2</v>
      </c>
      <c r="AB119" s="123"/>
      <c r="AD119" s="85"/>
      <c r="AE119" s="86">
        <f>IF(J119="","",IF(J119&gt;L119,1,0))</f>
        <v>1</v>
      </c>
      <c r="AF119" s="86">
        <f>IF(J119="","",IF(J119&lt;L119,1,0))</f>
        <v>0</v>
      </c>
      <c r="AG119" s="86">
        <f>IF(O119="","",IF(O119&gt;Q119,1,0))</f>
        <v>1</v>
      </c>
      <c r="AH119" s="86">
        <f>IF(O119="","",IF(O119&lt;Q119,1,0))</f>
        <v>0</v>
      </c>
      <c r="AI119" s="86">
        <f>IF(T119="","",IF(T119&gt;V119,1,0))</f>
        <v>0</v>
      </c>
      <c r="AJ119" s="86">
        <f>IF(T119="","",IF(T119&lt;V119,1,0))</f>
        <v>1</v>
      </c>
    </row>
    <row r="120" spans="2:36" s="11" customFormat="1" ht="15" customHeight="1">
      <c r="B120" s="95"/>
      <c r="C120" s="98"/>
      <c r="D120" s="68"/>
      <c r="E120" s="69"/>
      <c r="F120" s="69"/>
      <c r="G120" s="69"/>
      <c r="H120" s="115"/>
      <c r="I120" s="126">
        <f>IF(J119="","",SUM(AE119:AE121))</f>
        <v>2</v>
      </c>
      <c r="J120" s="16">
        <v>15</v>
      </c>
      <c r="K120" s="19" t="s">
        <v>63</v>
      </c>
      <c r="L120" s="16">
        <v>14</v>
      </c>
      <c r="M120" s="128">
        <f>IF(J119="","",SUM(AF119:AF121))</f>
        <v>0</v>
      </c>
      <c r="N120" s="126">
        <f>IF(O119="","",SUM(AG119:AG121))</f>
        <v>2</v>
      </c>
      <c r="O120" s="16">
        <v>15</v>
      </c>
      <c r="P120" s="19" t="s">
        <v>63</v>
      </c>
      <c r="Q120" s="16">
        <v>13</v>
      </c>
      <c r="R120" s="128">
        <f>IF(O119="","",SUM(AH119:AH121))</f>
        <v>0</v>
      </c>
      <c r="S120" s="126">
        <f>IF(T119="","",SUM(AI119:AI121))</f>
        <v>0</v>
      </c>
      <c r="T120" s="16">
        <v>5</v>
      </c>
      <c r="U120" s="19" t="s">
        <v>63</v>
      </c>
      <c r="V120" s="16">
        <v>15</v>
      </c>
      <c r="W120" s="128">
        <f>IF(T119="","",SUM(AJ119:AJ121))</f>
        <v>2</v>
      </c>
      <c r="X120" s="98"/>
      <c r="Y120" s="121"/>
      <c r="Z120" s="124"/>
      <c r="AA120" s="98"/>
      <c r="AB120" s="124"/>
      <c r="AD120" s="85">
        <f>IF(X119="","",X119*1000+(S120+I120+N120)*100+((S120+I120+N120)-(W120+M120+R120))*10+((SUM(T119:T121)+SUM(J119:J121)+SUM(O119:O121))-(SUM(V119:V121)+SUM(L119:L121)+SUM(Q119:Q121))))</f>
        <v>2409</v>
      </c>
      <c r="AE120" s="86">
        <f>IF(J120="","",IF(J120&gt;L120,1,0))</f>
        <v>1</v>
      </c>
      <c r="AF120" s="86">
        <f>IF(J120="","",IF(J120&lt;L120,1,0))</f>
        <v>0</v>
      </c>
      <c r="AG120" s="86">
        <f>IF(O120="","",IF(O120&gt;Q120,1,0))</f>
        <v>1</v>
      </c>
      <c r="AH120" s="86">
        <f>IF(O120="","",IF(O120&lt;Q120,1,0))</f>
        <v>0</v>
      </c>
      <c r="AI120" s="86">
        <f>IF(T120="","",IF(T120&gt;V120,1,0))</f>
        <v>0</v>
      </c>
      <c r="AJ120" s="86">
        <f>IF(T120="","",IF(T120&lt;V120,1,0))</f>
        <v>1</v>
      </c>
    </row>
    <row r="121" spans="2:36" s="11" customFormat="1" ht="15" customHeight="1">
      <c r="B121" s="96"/>
      <c r="C121" s="99"/>
      <c r="D121" s="116"/>
      <c r="E121" s="117"/>
      <c r="F121" s="117"/>
      <c r="G121" s="117"/>
      <c r="H121" s="118"/>
      <c r="I121" s="127"/>
      <c r="J121" s="35"/>
      <c r="K121" s="19" t="s">
        <v>63</v>
      </c>
      <c r="L121" s="35"/>
      <c r="M121" s="129"/>
      <c r="N121" s="127"/>
      <c r="O121" s="35"/>
      <c r="P121" s="28" t="s">
        <v>63</v>
      </c>
      <c r="Q121" s="35"/>
      <c r="R121" s="129"/>
      <c r="S121" s="127"/>
      <c r="T121" s="35"/>
      <c r="U121" s="19" t="s">
        <v>63</v>
      </c>
      <c r="V121" s="35"/>
      <c r="W121" s="129"/>
      <c r="X121" s="99"/>
      <c r="Y121" s="122"/>
      <c r="Z121" s="125"/>
      <c r="AA121" s="99"/>
      <c r="AB121" s="125"/>
      <c r="AD121" s="85"/>
      <c r="AE121" s="86">
        <f>IF(J121="","",IF(J121&gt;L121,1,0))</f>
      </c>
      <c r="AF121" s="86">
        <f>IF(J121="","",IF(J121&lt;L121,1,0))</f>
      </c>
      <c r="AG121" s="86">
        <f>IF(O121="","",IF(O121&gt;Q121,1,0))</f>
      </c>
      <c r="AH121" s="86">
        <f>IF(O121="","",IF(O121&lt;Q121,1,0))</f>
      </c>
      <c r="AI121" s="86">
        <f>IF(T121="","",IF(T121&gt;V121,1,0))</f>
      </c>
      <c r="AJ121" s="86">
        <f>IF(T121="","",IF(T121&lt;V121,1,0))</f>
      </c>
    </row>
    <row r="122" spans="2:36" s="11" customFormat="1" ht="15" customHeight="1">
      <c r="B122" s="94" t="s">
        <v>35</v>
      </c>
      <c r="C122" s="97" t="s">
        <v>96</v>
      </c>
      <c r="D122" s="36" t="str">
        <f>IF(D123="","",IF(D123&gt;H123,"○","×"))</f>
        <v>×</v>
      </c>
      <c r="E122" s="20">
        <f>IF(L119="","",L119)</f>
        <v>8</v>
      </c>
      <c r="F122" s="19" t="s">
        <v>63</v>
      </c>
      <c r="G122" s="20">
        <f>IF(J119="","",J119)</f>
        <v>15</v>
      </c>
      <c r="H122" s="37"/>
      <c r="I122" s="130"/>
      <c r="J122" s="131"/>
      <c r="K122" s="131"/>
      <c r="L122" s="131"/>
      <c r="M122" s="132"/>
      <c r="N122" s="36" t="str">
        <f>IF(N123="","",IF(N123&gt;R123,"○","×"))</f>
        <v>×</v>
      </c>
      <c r="O122" s="16">
        <v>5</v>
      </c>
      <c r="P122" s="19" t="s">
        <v>63</v>
      </c>
      <c r="Q122" s="16">
        <v>15</v>
      </c>
      <c r="R122" s="37"/>
      <c r="S122" s="36" t="str">
        <f>IF(S123="","",IF(S123&gt;W123,"○","×"))</f>
        <v>×</v>
      </c>
      <c r="T122" s="16">
        <v>3</v>
      </c>
      <c r="U122" s="25" t="s">
        <v>63</v>
      </c>
      <c r="V122" s="16">
        <v>15</v>
      </c>
      <c r="W122" s="37"/>
      <c r="X122" s="119">
        <f>IF(D122="","",COUNTIF(D122:W124,"○"))</f>
        <v>0</v>
      </c>
      <c r="Y122" s="120" t="s">
        <v>18</v>
      </c>
      <c r="Z122" s="123">
        <f>IF(D122="","",COUNTIF(D122:W124,"×"))</f>
        <v>3</v>
      </c>
      <c r="AA122" s="119">
        <f>IF(AD123="","",RANK(AD123,AD119:AD130))</f>
        <v>4</v>
      </c>
      <c r="AB122" s="123"/>
      <c r="AD122" s="85"/>
      <c r="AE122" s="86">
        <f>IF(O122="","",IF(O122&gt;Q122,1,0))</f>
        <v>0</v>
      </c>
      <c r="AF122" s="86">
        <f>IF(O122="","",IF(O122&lt;Q122,1,0))</f>
        <v>1</v>
      </c>
      <c r="AG122" s="86">
        <f>IF(T122="","",IF(T122&gt;V122,1,0))</f>
        <v>0</v>
      </c>
      <c r="AH122" s="86">
        <f>IF(T122="","",IF(T122&lt;V122,1,0))</f>
        <v>1</v>
      </c>
      <c r="AI122" s="86"/>
      <c r="AJ122" s="86"/>
    </row>
    <row r="123" spans="2:36" s="11" customFormat="1" ht="15" customHeight="1">
      <c r="B123" s="95"/>
      <c r="C123" s="98"/>
      <c r="D123" s="78">
        <f>M120</f>
        <v>0</v>
      </c>
      <c r="E123" s="20">
        <f>IF(L120="","",L120)</f>
        <v>14</v>
      </c>
      <c r="F123" s="19" t="s">
        <v>63</v>
      </c>
      <c r="G123" s="20">
        <f>IF(J120="","",J120)</f>
        <v>15</v>
      </c>
      <c r="H123" s="128">
        <f>I120</f>
        <v>2</v>
      </c>
      <c r="I123" s="133"/>
      <c r="J123" s="134"/>
      <c r="K123" s="134"/>
      <c r="L123" s="134"/>
      <c r="M123" s="135"/>
      <c r="N123" s="126">
        <f>IF(O122="","",SUM(AE122:AE124))</f>
        <v>0</v>
      </c>
      <c r="O123" s="16">
        <v>10</v>
      </c>
      <c r="P123" s="19" t="s">
        <v>63</v>
      </c>
      <c r="Q123" s="16">
        <v>15</v>
      </c>
      <c r="R123" s="128">
        <f>IF(O122="","",SUM(AF122:AF124))</f>
        <v>2</v>
      </c>
      <c r="S123" s="126">
        <f>IF(T122="","",SUM(AG122:AG124))</f>
        <v>0</v>
      </c>
      <c r="T123" s="16">
        <v>9</v>
      </c>
      <c r="U123" s="19" t="s">
        <v>63</v>
      </c>
      <c r="V123" s="16">
        <v>15</v>
      </c>
      <c r="W123" s="128">
        <f>IF(T122="","",SUM(AH122:AH124))</f>
        <v>2</v>
      </c>
      <c r="X123" s="98"/>
      <c r="Y123" s="121"/>
      <c r="Z123" s="124"/>
      <c r="AA123" s="98"/>
      <c r="AB123" s="124"/>
      <c r="AD123" s="85">
        <f>IF(X122="","",X122*1000+(D123+S123+N123)*100+((D123+S123+N123)-(H123+W123+R123))*10+((SUM(E122:E124)+SUM(T122:T124)+SUM(O122:O124))-(SUM(G122:G124)+SUM(V122:V124)+SUM(Q122:Q124))))</f>
        <v>-101</v>
      </c>
      <c r="AE123" s="86">
        <f>IF(O123="","",IF(O123&gt;Q123,1,0))</f>
        <v>0</v>
      </c>
      <c r="AF123" s="86">
        <f>IF(O123="","",IF(O123&lt;Q123,1,0))</f>
        <v>1</v>
      </c>
      <c r="AG123" s="86">
        <f>IF(T123="","",IF(T123&gt;V123,1,0))</f>
        <v>0</v>
      </c>
      <c r="AH123" s="86">
        <f>IF(T123="","",IF(T123&lt;V123,1,0))</f>
        <v>1</v>
      </c>
      <c r="AI123" s="86"/>
      <c r="AJ123" s="86"/>
    </row>
    <row r="124" spans="2:36" s="11" customFormat="1" ht="15" customHeight="1">
      <c r="B124" s="96"/>
      <c r="C124" s="99"/>
      <c r="D124" s="79"/>
      <c r="E124" s="20">
        <f>IF(L121="","",L121)</f>
      </c>
      <c r="F124" s="19" t="s">
        <v>63</v>
      </c>
      <c r="G124" s="20">
        <f>IF(J121="","",J121)</f>
      </c>
      <c r="H124" s="129"/>
      <c r="I124" s="136"/>
      <c r="J124" s="137"/>
      <c r="K124" s="137"/>
      <c r="L124" s="137"/>
      <c r="M124" s="138"/>
      <c r="N124" s="127"/>
      <c r="O124" s="35"/>
      <c r="P124" s="19" t="s">
        <v>63</v>
      </c>
      <c r="Q124" s="35"/>
      <c r="R124" s="129"/>
      <c r="S124" s="127"/>
      <c r="T124" s="35"/>
      <c r="U124" s="19" t="s">
        <v>63</v>
      </c>
      <c r="V124" s="35"/>
      <c r="W124" s="129"/>
      <c r="X124" s="99"/>
      <c r="Y124" s="122"/>
      <c r="Z124" s="125"/>
      <c r="AA124" s="99"/>
      <c r="AB124" s="125"/>
      <c r="AD124" s="85"/>
      <c r="AE124" s="86">
        <f>IF(O124="","",IF(O124&gt;Q124,1,0))</f>
      </c>
      <c r="AF124" s="86">
        <f>IF(O124="","",IF(O124&lt;Q124,1,0))</f>
      </c>
      <c r="AG124" s="86">
        <f>IF(T124="","",IF(T124&gt;V124,1,0))</f>
      </c>
      <c r="AH124" s="86">
        <f>IF(T124="","",IF(T124&lt;V124,1,0))</f>
      </c>
      <c r="AI124" s="86"/>
      <c r="AJ124" s="86"/>
    </row>
    <row r="125" spans="2:36" s="11" customFormat="1" ht="15" customHeight="1">
      <c r="B125" s="94" t="s">
        <v>66</v>
      </c>
      <c r="C125" s="97" t="s">
        <v>97</v>
      </c>
      <c r="D125" s="36" t="str">
        <f>IF(D126="","",IF(D126&gt;H126,"○","×"))</f>
        <v>×</v>
      </c>
      <c r="E125" s="18">
        <f>IF(Q119="","",Q119)</f>
        <v>12</v>
      </c>
      <c r="F125" s="25" t="s">
        <v>63</v>
      </c>
      <c r="G125" s="18">
        <f>IF(O119="","",O119)</f>
        <v>15</v>
      </c>
      <c r="H125" s="37"/>
      <c r="I125" s="36" t="str">
        <f>IF(I126="","",IF(I126&gt;M126,"○","×"))</f>
        <v>○</v>
      </c>
      <c r="J125" s="16">
        <f>IF(Q122="","",Q122)</f>
        <v>15</v>
      </c>
      <c r="K125" s="19" t="s">
        <v>63</v>
      </c>
      <c r="L125" s="16">
        <f>IF(O122="","",O122)</f>
        <v>5</v>
      </c>
      <c r="M125" s="37"/>
      <c r="N125" s="130"/>
      <c r="O125" s="131"/>
      <c r="P125" s="131"/>
      <c r="Q125" s="131"/>
      <c r="R125" s="132"/>
      <c r="S125" s="36" t="str">
        <f>IF(S126="","",IF(S126&gt;W126,"○","×"))</f>
        <v>×</v>
      </c>
      <c r="T125" s="16">
        <v>15</v>
      </c>
      <c r="U125" s="25" t="s">
        <v>63</v>
      </c>
      <c r="V125" s="16">
        <v>14</v>
      </c>
      <c r="W125" s="37"/>
      <c r="X125" s="119">
        <f>IF(D125="","",COUNTIF(D125:W127,"○"))</f>
        <v>1</v>
      </c>
      <c r="Y125" s="120" t="s">
        <v>18</v>
      </c>
      <c r="Z125" s="123">
        <f>IF(D125="","",COUNTIF(D125:W127,"×"))</f>
        <v>2</v>
      </c>
      <c r="AA125" s="119">
        <f>IF(AD126="","",RANK(AD126,AD119:AD130))</f>
        <v>3</v>
      </c>
      <c r="AB125" s="123"/>
      <c r="AD125" s="85"/>
      <c r="AE125" s="86">
        <f>IF(T125="","",IF(T125&gt;V125,1,0))</f>
        <v>1</v>
      </c>
      <c r="AF125" s="86">
        <f>IF(T125="","",IF(T125&lt;V125,1,0))</f>
        <v>0</v>
      </c>
      <c r="AG125" s="86"/>
      <c r="AH125" s="86"/>
      <c r="AI125" s="86"/>
      <c r="AJ125" s="86"/>
    </row>
    <row r="126" spans="2:36" s="11" customFormat="1" ht="15" customHeight="1">
      <c r="B126" s="95"/>
      <c r="C126" s="98"/>
      <c r="D126" s="78">
        <f>R120</f>
        <v>0</v>
      </c>
      <c r="E126" s="20">
        <f>IF(Q120="","",Q120)</f>
        <v>13</v>
      </c>
      <c r="F126" s="19" t="s">
        <v>63</v>
      </c>
      <c r="G126" s="20">
        <f>IF(O120="","",O120)</f>
        <v>15</v>
      </c>
      <c r="H126" s="124">
        <f>N120</f>
        <v>2</v>
      </c>
      <c r="I126" s="126">
        <f>R123</f>
        <v>2</v>
      </c>
      <c r="J126" s="16">
        <f>IF(Q123="","",Q123)</f>
        <v>15</v>
      </c>
      <c r="K126" s="19" t="s">
        <v>63</v>
      </c>
      <c r="L126" s="16">
        <f>IF(O123="","",O123)</f>
        <v>10</v>
      </c>
      <c r="M126" s="128">
        <f>N123</f>
        <v>0</v>
      </c>
      <c r="N126" s="133"/>
      <c r="O126" s="134"/>
      <c r="P126" s="134"/>
      <c r="Q126" s="134"/>
      <c r="R126" s="135"/>
      <c r="S126" s="126">
        <f>IF(T125="","",SUM(AE125:AE127))</f>
        <v>1</v>
      </c>
      <c r="T126" s="16">
        <v>6</v>
      </c>
      <c r="U126" s="19" t="s">
        <v>63</v>
      </c>
      <c r="V126" s="16">
        <v>15</v>
      </c>
      <c r="W126" s="128">
        <f>IF(T125="","",SUM(AF125:AF127))</f>
        <v>2</v>
      </c>
      <c r="X126" s="98"/>
      <c r="Y126" s="121"/>
      <c r="Z126" s="124"/>
      <c r="AA126" s="98"/>
      <c r="AB126" s="124"/>
      <c r="AD126" s="85">
        <f>IF(X125="","",X125*1000+(D126+I126+S126)*100+((D126+I126+S126)-(H126+M126+W126))*10+((SUM(E125:E127)+SUM(J125:J127)+SUM(T125:T127))-(SUM(G125:G127)+SUM(L125:L127)+SUM(V125:V127))))</f>
        <v>1284</v>
      </c>
      <c r="AE126" s="86">
        <f>IF(T126="","",IF(T126&gt;V126,1,0))</f>
        <v>0</v>
      </c>
      <c r="AF126" s="86">
        <f>IF(T126="","",IF(T126&lt;V126,1,0))</f>
        <v>1</v>
      </c>
      <c r="AG126" s="86"/>
      <c r="AH126" s="86"/>
      <c r="AI126" s="86"/>
      <c r="AJ126" s="86"/>
    </row>
    <row r="127" spans="2:36" s="11" customFormat="1" ht="15" customHeight="1">
      <c r="B127" s="96"/>
      <c r="C127" s="99"/>
      <c r="D127" s="79"/>
      <c r="E127" s="22">
        <f>IF(Q121="","",Q121)</f>
      </c>
      <c r="F127" s="19" t="s">
        <v>63</v>
      </c>
      <c r="G127" s="20">
        <f>IF(O121="","",O121)</f>
      </c>
      <c r="H127" s="125"/>
      <c r="I127" s="127"/>
      <c r="J127" s="35">
        <f>IF(Q124="","",Q124)</f>
      </c>
      <c r="K127" s="19" t="s">
        <v>63</v>
      </c>
      <c r="L127" s="35">
        <f>IF(O124="","",O124)</f>
      </c>
      <c r="M127" s="129"/>
      <c r="N127" s="136"/>
      <c r="O127" s="137"/>
      <c r="P127" s="137"/>
      <c r="Q127" s="137"/>
      <c r="R127" s="138"/>
      <c r="S127" s="127"/>
      <c r="T127" s="35">
        <v>7</v>
      </c>
      <c r="U127" s="28" t="s">
        <v>63</v>
      </c>
      <c r="V127" s="35">
        <v>15</v>
      </c>
      <c r="W127" s="129"/>
      <c r="X127" s="99"/>
      <c r="Y127" s="122"/>
      <c r="Z127" s="125"/>
      <c r="AA127" s="99"/>
      <c r="AB127" s="125"/>
      <c r="AD127" s="85"/>
      <c r="AE127" s="86">
        <f>IF(T127="","",IF(T127&gt;V127,1,0))</f>
        <v>0</v>
      </c>
      <c r="AF127" s="86">
        <f>IF(T127="","",IF(T127&lt;V127,1,0))</f>
        <v>1</v>
      </c>
      <c r="AG127" s="86"/>
      <c r="AH127" s="86"/>
      <c r="AI127" s="86"/>
      <c r="AJ127" s="86"/>
    </row>
    <row r="128" spans="2:36" s="11" customFormat="1" ht="15" customHeight="1">
      <c r="B128" s="94" t="s">
        <v>34</v>
      </c>
      <c r="C128" s="97" t="s">
        <v>98</v>
      </c>
      <c r="D128" s="36" t="str">
        <f>IF(D129="","",IF(D129&gt;H129,"○","×"))</f>
        <v>○</v>
      </c>
      <c r="E128" s="20">
        <f>IF(V119="","",V119)</f>
        <v>15</v>
      </c>
      <c r="F128" s="25" t="s">
        <v>63</v>
      </c>
      <c r="G128" s="18">
        <f>IF(T119="","",T119)</f>
        <v>1</v>
      </c>
      <c r="H128" s="37"/>
      <c r="I128" s="36" t="str">
        <f>IF(I129="","",IF(I129&gt;M129,"○","×"))</f>
        <v>○</v>
      </c>
      <c r="J128" s="16">
        <f>IF(V122="","",V122)</f>
        <v>15</v>
      </c>
      <c r="K128" s="25" t="s">
        <v>63</v>
      </c>
      <c r="L128" s="16">
        <f>IF(T122="","",T122)</f>
        <v>3</v>
      </c>
      <c r="M128" s="37"/>
      <c r="N128" s="36" t="str">
        <f>IF(N129="","",IF(N129&gt;R129,"○","×"))</f>
        <v>○</v>
      </c>
      <c r="O128" s="16">
        <f>IF(V125="","",V125)</f>
        <v>14</v>
      </c>
      <c r="P128" s="19" t="s">
        <v>63</v>
      </c>
      <c r="Q128" s="16">
        <f>IF(T125="","",T125)</f>
        <v>15</v>
      </c>
      <c r="R128" s="37"/>
      <c r="S128" s="130"/>
      <c r="T128" s="131"/>
      <c r="U128" s="131"/>
      <c r="V128" s="131"/>
      <c r="W128" s="132"/>
      <c r="X128" s="119">
        <f>IF(D128="","",COUNTIF(D128:R128,"○"))</f>
        <v>3</v>
      </c>
      <c r="Y128" s="120" t="s">
        <v>18</v>
      </c>
      <c r="Z128" s="123">
        <f>IF(D128="","",COUNTIF(D128:R128,"×"))</f>
        <v>0</v>
      </c>
      <c r="AA128" s="119">
        <f>IF(AD129="","",RANK(AD129,AD119:AD130))</f>
        <v>1</v>
      </c>
      <c r="AB128" s="123"/>
      <c r="AD128" s="85"/>
      <c r="AE128" s="86"/>
      <c r="AF128" s="86"/>
      <c r="AG128" s="86"/>
      <c r="AH128" s="86"/>
      <c r="AI128" s="86"/>
      <c r="AJ128" s="86"/>
    </row>
    <row r="129" spans="2:36" s="11" customFormat="1" ht="15" customHeight="1">
      <c r="B129" s="95"/>
      <c r="C129" s="98"/>
      <c r="D129" s="78">
        <f>W120</f>
        <v>2</v>
      </c>
      <c r="E129" s="20">
        <f>IF(V120="","",V120)</f>
        <v>15</v>
      </c>
      <c r="F129" s="19" t="s">
        <v>63</v>
      </c>
      <c r="G129" s="20">
        <f>IF(T120="","",T120)</f>
        <v>5</v>
      </c>
      <c r="H129" s="128">
        <f>S120</f>
        <v>0</v>
      </c>
      <c r="I129" s="126">
        <f>W123</f>
        <v>2</v>
      </c>
      <c r="J129" s="16">
        <f>IF(V123="","",V123)</f>
        <v>15</v>
      </c>
      <c r="K129" s="19" t="s">
        <v>63</v>
      </c>
      <c r="L129" s="16">
        <f>IF(T123="","",T123)</f>
        <v>9</v>
      </c>
      <c r="M129" s="128">
        <f>S123</f>
        <v>0</v>
      </c>
      <c r="N129" s="126">
        <f>W126</f>
        <v>2</v>
      </c>
      <c r="O129" s="16">
        <f>IF(V126="","",V126)</f>
        <v>15</v>
      </c>
      <c r="P129" s="19" t="s">
        <v>63</v>
      </c>
      <c r="Q129" s="16">
        <f>IF(T126="","",T126)</f>
        <v>6</v>
      </c>
      <c r="R129" s="128">
        <f>S126</f>
        <v>1</v>
      </c>
      <c r="S129" s="133"/>
      <c r="T129" s="134"/>
      <c r="U129" s="134"/>
      <c r="V129" s="134"/>
      <c r="W129" s="135"/>
      <c r="X129" s="98"/>
      <c r="Y129" s="121"/>
      <c r="Z129" s="124"/>
      <c r="AA129" s="98"/>
      <c r="AB129" s="124"/>
      <c r="AD129" s="85">
        <f>IF(X128="","",X128*1000+(D129+I129+N129)*100+((D129+I129+N129)-(H129+M129+R129))*10+((SUM(E128:E130)+SUM(J128:J130)+SUM(O128:O130))-(SUM(G128:G130)+SUM(L128:L130)+SUM(Q128:Q130))))</f>
        <v>3708</v>
      </c>
      <c r="AE129" s="86"/>
      <c r="AF129" s="86"/>
      <c r="AG129" s="86"/>
      <c r="AH129" s="86"/>
      <c r="AI129" s="86"/>
      <c r="AJ129" s="86"/>
    </row>
    <row r="130" spans="2:36" s="29" customFormat="1" ht="15" customHeight="1">
      <c r="B130" s="96"/>
      <c r="C130" s="99"/>
      <c r="D130" s="79"/>
      <c r="E130" s="22">
        <f>IF(V121="","",V121)</f>
      </c>
      <c r="F130" s="28" t="s">
        <v>63</v>
      </c>
      <c r="G130" s="22">
        <f>IF(T121="","",T121)</f>
      </c>
      <c r="H130" s="129"/>
      <c r="I130" s="127"/>
      <c r="J130" s="35">
        <f>IF(V124="","",V124)</f>
      </c>
      <c r="K130" s="28" t="s">
        <v>63</v>
      </c>
      <c r="L130" s="35">
        <f>IF(T124="","",T124)</f>
      </c>
      <c r="M130" s="129"/>
      <c r="N130" s="127"/>
      <c r="O130" s="35">
        <f>IF(V127="","",V127)</f>
        <v>15</v>
      </c>
      <c r="P130" s="28" t="s">
        <v>63</v>
      </c>
      <c r="Q130" s="35">
        <f>IF(T127="","",T127)</f>
        <v>7</v>
      </c>
      <c r="R130" s="129"/>
      <c r="S130" s="136"/>
      <c r="T130" s="137"/>
      <c r="U130" s="137"/>
      <c r="V130" s="137"/>
      <c r="W130" s="138"/>
      <c r="X130" s="99"/>
      <c r="Y130" s="122"/>
      <c r="Z130" s="125"/>
      <c r="AA130" s="99"/>
      <c r="AB130" s="125"/>
      <c r="AC130" s="11"/>
      <c r="AD130" s="85"/>
      <c r="AE130" s="86"/>
      <c r="AF130" s="86"/>
      <c r="AG130" s="86"/>
      <c r="AH130" s="86"/>
      <c r="AI130" s="86"/>
      <c r="AJ130" s="86"/>
    </row>
    <row r="131" spans="2:36" s="29" customFormat="1" ht="15" customHeight="1">
      <c r="B131" s="45"/>
      <c r="C131" s="16"/>
      <c r="D131" s="21"/>
      <c r="E131" s="20"/>
      <c r="F131" s="19"/>
      <c r="G131" s="20"/>
      <c r="H131" s="46"/>
      <c r="I131" s="46"/>
      <c r="J131" s="16"/>
      <c r="K131" s="19"/>
      <c r="L131" s="16"/>
      <c r="M131" s="46"/>
      <c r="N131" s="46"/>
      <c r="O131" s="16"/>
      <c r="P131" s="19"/>
      <c r="Q131" s="16"/>
      <c r="R131" s="46"/>
      <c r="S131" s="24"/>
      <c r="T131" s="24"/>
      <c r="U131" s="24"/>
      <c r="V131" s="24"/>
      <c r="W131" s="24"/>
      <c r="X131" s="16"/>
      <c r="Y131" s="16"/>
      <c r="Z131" s="16"/>
      <c r="AA131" s="16"/>
      <c r="AB131" s="16"/>
      <c r="AC131" s="11"/>
      <c r="AD131" s="85"/>
      <c r="AE131" s="86"/>
      <c r="AF131" s="86"/>
      <c r="AG131" s="86"/>
      <c r="AH131" s="86"/>
      <c r="AI131" s="86"/>
      <c r="AJ131" s="86"/>
    </row>
    <row r="132" spans="30:36" ht="13.5">
      <c r="AD132" s="87"/>
      <c r="AE132" s="88"/>
      <c r="AF132" s="88"/>
      <c r="AG132" s="88"/>
      <c r="AH132" s="88"/>
      <c r="AI132" s="88"/>
      <c r="AJ132" s="88"/>
    </row>
    <row r="133" spans="2:36" ht="13.5">
      <c r="B133" s="41" t="s">
        <v>103</v>
      </c>
      <c r="T133" s="41" t="s">
        <v>106</v>
      </c>
      <c r="AD133" s="87"/>
      <c r="AE133" s="88"/>
      <c r="AF133" s="88"/>
      <c r="AG133" s="88"/>
      <c r="AH133" s="88"/>
      <c r="AI133" s="88"/>
      <c r="AJ133" s="88"/>
    </row>
    <row r="134" spans="2:36" ht="14.25" thickBot="1">
      <c r="B134" s="154" t="str">
        <f>INDEX(B64:B72,MATCH(1,V64:V72,0),1)</f>
        <v>(中　萩)　</v>
      </c>
      <c r="C134" s="155" t="str">
        <f>INDEX(C64:C72,MATCH(1,V64:V72,0),1)</f>
        <v>三並　汰生
三並麻衣子</v>
      </c>
      <c r="D134" s="54"/>
      <c r="E134" s="54"/>
      <c r="F134" s="54"/>
      <c r="G134" s="54"/>
      <c r="H134" s="54"/>
      <c r="I134" s="54"/>
      <c r="P134" s="54"/>
      <c r="Q134" s="54"/>
      <c r="R134" s="54"/>
      <c r="S134" s="54"/>
      <c r="T134" s="139" t="str">
        <f>INDEX(C97:C105,MATCH(1,V97:V105,0),1)</f>
        <v>井上　翔稀
井上　隆行</v>
      </c>
      <c r="U134" s="139"/>
      <c r="V134" s="139"/>
      <c r="W134" s="139"/>
      <c r="X134" s="139"/>
      <c r="Y134" s="140" t="str">
        <f>INDEX(B97:B105,MATCH(1,V97:V105,0),1)</f>
        <v>(神　郷)　</v>
      </c>
      <c r="Z134" s="140"/>
      <c r="AA134" s="140"/>
      <c r="AB134" s="140"/>
      <c r="AD134" s="87"/>
      <c r="AE134" s="88"/>
      <c r="AF134" s="88"/>
      <c r="AG134" s="88"/>
      <c r="AH134" s="88"/>
      <c r="AI134" s="88"/>
      <c r="AJ134" s="88"/>
    </row>
    <row r="135" spans="2:36" ht="13.5" customHeight="1">
      <c r="B135" s="154"/>
      <c r="C135" s="155"/>
      <c r="I135" s="4"/>
      <c r="J135" s="63"/>
      <c r="O135" s="55"/>
      <c r="P135" s="147" t="s">
        <v>248</v>
      </c>
      <c r="Q135" s="147"/>
      <c r="R135" s="49"/>
      <c r="T135" s="139"/>
      <c r="U135" s="139"/>
      <c r="V135" s="139"/>
      <c r="W135" s="139"/>
      <c r="X135" s="139"/>
      <c r="Y135" s="140"/>
      <c r="Z135" s="140"/>
      <c r="AA135" s="140"/>
      <c r="AB135" s="140"/>
      <c r="AD135" s="87"/>
      <c r="AE135" s="88"/>
      <c r="AF135" s="88"/>
      <c r="AG135" s="88"/>
      <c r="AH135" s="88"/>
      <c r="AI135" s="88"/>
      <c r="AJ135" s="88"/>
    </row>
    <row r="136" spans="2:36" ht="14.25" thickBot="1">
      <c r="B136" s="41" t="s">
        <v>104</v>
      </c>
      <c r="I136" s="4"/>
      <c r="J136" s="63"/>
      <c r="N136" s="4"/>
      <c r="O136" s="57"/>
      <c r="P136" s="147"/>
      <c r="Q136" s="147"/>
      <c r="R136" s="49"/>
      <c r="AD136" s="87"/>
      <c r="AE136" s="88"/>
      <c r="AF136" s="88"/>
      <c r="AG136" s="88"/>
      <c r="AH136" s="88"/>
      <c r="AI136" s="88"/>
      <c r="AJ136" s="88"/>
    </row>
    <row r="137" spans="8:36" ht="13.5">
      <c r="H137" s="161" t="s">
        <v>263</v>
      </c>
      <c r="I137" s="151"/>
      <c r="J137" s="63"/>
      <c r="M137" s="55"/>
      <c r="N137" s="163" t="s">
        <v>260</v>
      </c>
      <c r="O137" s="164"/>
      <c r="P137" s="146"/>
      <c r="Q137" s="147"/>
      <c r="R137" s="49"/>
      <c r="T137" s="41" t="s">
        <v>107</v>
      </c>
      <c r="AD137" s="87"/>
      <c r="AE137" s="88"/>
      <c r="AF137" s="88"/>
      <c r="AG137" s="88"/>
      <c r="AH137" s="88"/>
      <c r="AI137" s="88"/>
      <c r="AJ137" s="88"/>
    </row>
    <row r="138" spans="2:36" ht="14.25" thickBot="1">
      <c r="B138" s="154" t="str">
        <f>INDEX(B75:B83,MATCH(1,V75:V83,0),1)</f>
        <v>(船　木)　</v>
      </c>
      <c r="C138" s="155" t="str">
        <f>INDEX(C75:C83,MATCH(1,V75:V83,0),1)</f>
        <v>合田　夏葵
合田　健司</v>
      </c>
      <c r="D138" s="7"/>
      <c r="E138" s="7"/>
      <c r="F138" s="7"/>
      <c r="G138" s="7"/>
      <c r="H138" s="151"/>
      <c r="I138" s="151"/>
      <c r="J138" s="65"/>
      <c r="K138" s="57"/>
      <c r="L138" s="7"/>
      <c r="M138" s="56"/>
      <c r="N138" s="165"/>
      <c r="O138" s="165"/>
      <c r="P138" s="159"/>
      <c r="Q138" s="160"/>
      <c r="R138" s="48"/>
      <c r="S138" s="7"/>
      <c r="T138" s="139" t="str">
        <f>INDEX(C108:C116,MATCH(1,V108:V116,0),1)</f>
        <v>山内　美侑
三谷　英生</v>
      </c>
      <c r="U138" s="139"/>
      <c r="V138" s="139"/>
      <c r="W138" s="139"/>
      <c r="X138" s="139"/>
      <c r="Y138" s="140" t="str">
        <f>INDEX(B108:B116,MATCH(1,V108:V116,0),1)</f>
        <v>(宮　西)　</v>
      </c>
      <c r="Z138" s="140"/>
      <c r="AA138" s="140"/>
      <c r="AB138" s="140"/>
      <c r="AD138" s="87"/>
      <c r="AE138" s="88"/>
      <c r="AF138" s="88"/>
      <c r="AG138" s="88"/>
      <c r="AH138" s="88"/>
      <c r="AI138" s="88"/>
      <c r="AJ138" s="88"/>
    </row>
    <row r="139" spans="2:36" ht="13.5" customHeight="1">
      <c r="B139" s="154"/>
      <c r="C139" s="155"/>
      <c r="E139" s="42"/>
      <c r="F139" s="149" t="s">
        <v>251</v>
      </c>
      <c r="G139" s="167"/>
      <c r="H139" s="151"/>
      <c r="I139" s="152"/>
      <c r="K139" s="141" t="s">
        <v>268</v>
      </c>
      <c r="L139" s="142"/>
      <c r="M139" s="39"/>
      <c r="N139" s="166"/>
      <c r="O139" s="165"/>
      <c r="T139" s="139"/>
      <c r="U139" s="139"/>
      <c r="V139" s="139"/>
      <c r="W139" s="139"/>
      <c r="X139" s="139"/>
      <c r="Y139" s="140"/>
      <c r="Z139" s="140"/>
      <c r="AA139" s="140"/>
      <c r="AB139" s="140"/>
      <c r="AD139" s="87"/>
      <c r="AE139" s="88"/>
      <c r="AF139" s="88"/>
      <c r="AG139" s="88"/>
      <c r="AH139" s="88"/>
      <c r="AI139" s="88"/>
      <c r="AJ139" s="88"/>
    </row>
    <row r="140" spans="5:36" ht="13.5" customHeight="1" thickBot="1">
      <c r="E140" s="47"/>
      <c r="F140" s="161"/>
      <c r="G140" s="168"/>
      <c r="H140" s="153"/>
      <c r="I140" s="162"/>
      <c r="K140" s="143"/>
      <c r="L140" s="143"/>
      <c r="M140" s="39"/>
      <c r="N140" s="166"/>
      <c r="O140" s="165"/>
      <c r="AD140" s="87"/>
      <c r="AE140" s="88"/>
      <c r="AF140" s="88"/>
      <c r="AG140" s="88"/>
      <c r="AH140" s="88"/>
      <c r="AI140" s="88"/>
      <c r="AJ140" s="88"/>
    </row>
    <row r="141" spans="2:36" ht="13.5">
      <c r="B141" s="41" t="s">
        <v>105</v>
      </c>
      <c r="E141" s="47"/>
      <c r="F141" s="161"/>
      <c r="G141" s="161"/>
      <c r="H141" s="63"/>
      <c r="I141" s="4"/>
      <c r="J141" s="4"/>
      <c r="K141" s="143"/>
      <c r="L141" s="143"/>
      <c r="M141" s="39"/>
      <c r="T141" s="41" t="s">
        <v>108</v>
      </c>
      <c r="AD141" s="87"/>
      <c r="AE141" s="88"/>
      <c r="AF141" s="88"/>
      <c r="AG141" s="88"/>
      <c r="AH141" s="88"/>
      <c r="AI141" s="88"/>
      <c r="AJ141" s="88"/>
    </row>
    <row r="142" spans="2:36" ht="14.25" thickBot="1">
      <c r="B142" s="154" t="str">
        <f>INDEX(B86:B94,MATCH(1,V86:V94,0),1)</f>
        <v>(神　郷)　</v>
      </c>
      <c r="C142" s="155" t="str">
        <f>INDEX(C86:C94,MATCH(1,V86:V94,0),1)</f>
        <v>上田　優李
上田　優介</v>
      </c>
      <c r="D142" s="54"/>
      <c r="E142" s="62"/>
      <c r="F142" s="169"/>
      <c r="G142" s="169"/>
      <c r="H142" s="63"/>
      <c r="M142" s="39"/>
      <c r="N142" s="7"/>
      <c r="O142" s="7"/>
      <c r="P142" s="7"/>
      <c r="Q142" s="7"/>
      <c r="R142" s="7"/>
      <c r="S142" s="7"/>
      <c r="T142" s="139" t="str">
        <f>INDEX(C119:C130,MATCH(1,AA119:AA130,0),1)</f>
        <v>田中　暁葉
田中　　彩</v>
      </c>
      <c r="U142" s="139"/>
      <c r="V142" s="139"/>
      <c r="W142" s="139"/>
      <c r="X142" s="139"/>
      <c r="Y142" s="140" t="str">
        <f>INDEX(B119:B130,MATCH(1,AA119:AA130,0),1)</f>
        <v>(船　木)　</v>
      </c>
      <c r="Z142" s="140"/>
      <c r="AA142" s="140"/>
      <c r="AB142" s="140"/>
      <c r="AD142" s="87"/>
      <c r="AE142" s="88"/>
      <c r="AF142" s="88"/>
      <c r="AG142" s="88"/>
      <c r="AH142" s="88"/>
      <c r="AI142" s="88"/>
      <c r="AJ142" s="88"/>
    </row>
    <row r="143" spans="2:36" ht="13.5">
      <c r="B143" s="154"/>
      <c r="C143" s="155"/>
      <c r="T143" s="139"/>
      <c r="U143" s="139"/>
      <c r="V143" s="139"/>
      <c r="W143" s="139"/>
      <c r="X143" s="139"/>
      <c r="Y143" s="140"/>
      <c r="Z143" s="140"/>
      <c r="AA143" s="140"/>
      <c r="AB143" s="140"/>
      <c r="AD143" s="87"/>
      <c r="AE143" s="88"/>
      <c r="AF143" s="88"/>
      <c r="AG143" s="88"/>
      <c r="AH143" s="88"/>
      <c r="AI143" s="88"/>
      <c r="AJ143" s="88"/>
    </row>
    <row r="144" spans="30:36" ht="13.5">
      <c r="AD144" s="87"/>
      <c r="AE144" s="88"/>
      <c r="AF144" s="88"/>
      <c r="AG144" s="88"/>
      <c r="AH144" s="88"/>
      <c r="AI144" s="88"/>
      <c r="AJ144" s="88"/>
    </row>
    <row r="145" spans="30:36" ht="13.5">
      <c r="AD145" s="87"/>
      <c r="AE145" s="88"/>
      <c r="AF145" s="88"/>
      <c r="AG145" s="88"/>
      <c r="AH145" s="88"/>
      <c r="AI145" s="88"/>
      <c r="AJ145" s="88"/>
    </row>
    <row r="146" spans="2:36" s="3" customFormat="1" ht="22.5" customHeight="1">
      <c r="B146" s="71" t="s">
        <v>9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AD146" s="89"/>
      <c r="AE146" s="90"/>
      <c r="AF146" s="90"/>
      <c r="AG146" s="90"/>
      <c r="AH146" s="90"/>
      <c r="AI146" s="90"/>
      <c r="AJ146" s="90"/>
    </row>
    <row r="147" spans="30:36" ht="13.5">
      <c r="AD147" s="87"/>
      <c r="AE147" s="88"/>
      <c r="AF147" s="88"/>
      <c r="AG147" s="88"/>
      <c r="AH147" s="88"/>
      <c r="AI147" s="88"/>
      <c r="AJ147" s="88"/>
    </row>
    <row r="148" spans="2:36" s="11" customFormat="1" ht="15" customHeight="1">
      <c r="B148" s="12" t="s">
        <v>32</v>
      </c>
      <c r="C148" s="13"/>
      <c r="D148" s="91" t="s">
        <v>83</v>
      </c>
      <c r="E148" s="92"/>
      <c r="F148" s="92"/>
      <c r="G148" s="92"/>
      <c r="H148" s="93"/>
      <c r="I148" s="91" t="s">
        <v>122</v>
      </c>
      <c r="J148" s="92"/>
      <c r="K148" s="92"/>
      <c r="L148" s="92"/>
      <c r="M148" s="93"/>
      <c r="N148" s="91" t="s">
        <v>123</v>
      </c>
      <c r="O148" s="92"/>
      <c r="P148" s="92"/>
      <c r="Q148" s="92"/>
      <c r="R148" s="93"/>
      <c r="S148" s="14"/>
      <c r="T148" s="15" t="s">
        <v>15</v>
      </c>
      <c r="U148" s="15"/>
      <c r="V148" s="91" t="s">
        <v>16</v>
      </c>
      <c r="W148" s="93"/>
      <c r="AA148" s="16"/>
      <c r="AD148" s="85"/>
      <c r="AE148" s="86"/>
      <c r="AF148" s="86"/>
      <c r="AG148" s="86"/>
      <c r="AH148" s="86"/>
      <c r="AI148" s="86"/>
      <c r="AJ148" s="86"/>
    </row>
    <row r="149" spans="2:36" s="11" customFormat="1" ht="15" customHeight="1">
      <c r="B149" s="94" t="s">
        <v>117</v>
      </c>
      <c r="C149" s="170" t="s">
        <v>245</v>
      </c>
      <c r="D149" s="100"/>
      <c r="E149" s="101"/>
      <c r="F149" s="101"/>
      <c r="G149" s="101"/>
      <c r="H149" s="102"/>
      <c r="I149" s="17" t="str">
        <f>IF(I150="","",IF(I150&gt;M150,"○","×"))</f>
        <v>○</v>
      </c>
      <c r="J149" s="18">
        <v>15</v>
      </c>
      <c r="K149" s="19" t="s">
        <v>109</v>
      </c>
      <c r="L149" s="18">
        <v>12</v>
      </c>
      <c r="M149" s="9"/>
      <c r="N149" s="10" t="str">
        <f>IF(N150="","",IF(N150&gt;R150,"○","×"))</f>
        <v>×</v>
      </c>
      <c r="O149" s="18">
        <v>4</v>
      </c>
      <c r="P149" s="19" t="s">
        <v>109</v>
      </c>
      <c r="Q149" s="18">
        <v>15</v>
      </c>
      <c r="R149" s="9"/>
      <c r="S149" s="109">
        <f>IF(I149="","",COUNTIF(I149:R149,"○"))</f>
        <v>1</v>
      </c>
      <c r="T149" s="112" t="s">
        <v>18</v>
      </c>
      <c r="U149" s="82">
        <f>IF(I149="","",COUNTIF(I149:R149,"×"))</f>
        <v>1</v>
      </c>
      <c r="V149" s="109">
        <f>IF(AD150="","",RANK(AD150,AD149:AD157))</f>
        <v>2</v>
      </c>
      <c r="W149" s="82"/>
      <c r="X149" s="20"/>
      <c r="Y149" s="20"/>
      <c r="Z149" s="16"/>
      <c r="AA149" s="16"/>
      <c r="AD149" s="85"/>
      <c r="AE149" s="86">
        <f>IF(J149="","",IF(J149&gt;L149,1,0))</f>
        <v>1</v>
      </c>
      <c r="AF149" s="86">
        <f>IF(L149="","",IF(J149&lt;L149,1,0))</f>
        <v>0</v>
      </c>
      <c r="AG149" s="86">
        <f>IF(O149="","",IF(O149&gt;Q149,1,0))</f>
        <v>0</v>
      </c>
      <c r="AH149" s="86">
        <f>IF(Q149="","",IF(O149&lt;Q149,1,0))</f>
        <v>1</v>
      </c>
      <c r="AI149" s="86"/>
      <c r="AJ149" s="86"/>
    </row>
    <row r="150" spans="2:36" s="11" customFormat="1" ht="15" customHeight="1">
      <c r="B150" s="95"/>
      <c r="C150" s="110"/>
      <c r="D150" s="103"/>
      <c r="E150" s="104"/>
      <c r="F150" s="104"/>
      <c r="G150" s="104"/>
      <c r="H150" s="105"/>
      <c r="I150" s="78">
        <f>IF(J149="","",SUM(AE149:AE151))</f>
        <v>2</v>
      </c>
      <c r="J150" s="20">
        <v>13</v>
      </c>
      <c r="K150" s="19" t="s">
        <v>109</v>
      </c>
      <c r="L150" s="20">
        <v>15</v>
      </c>
      <c r="M150" s="80">
        <f>IF(L149="","",SUM(AF149:AF151))</f>
        <v>1</v>
      </c>
      <c r="N150" s="78">
        <f>IF(O149="","",SUM(AG149:AG151))</f>
        <v>0</v>
      </c>
      <c r="O150" s="21">
        <v>11</v>
      </c>
      <c r="P150" s="19" t="s">
        <v>109</v>
      </c>
      <c r="Q150" s="21">
        <v>15</v>
      </c>
      <c r="R150" s="80">
        <f>IF(Q149="","",SUM(AH149:AH151))</f>
        <v>2</v>
      </c>
      <c r="S150" s="110"/>
      <c r="T150" s="113"/>
      <c r="U150" s="83"/>
      <c r="V150" s="110"/>
      <c r="W150" s="83"/>
      <c r="X150" s="20"/>
      <c r="Y150" s="20"/>
      <c r="Z150" s="16"/>
      <c r="AA150" s="16"/>
      <c r="AD150" s="85">
        <f>IF(S149="","",S149*1000+(I150+N150)*100+((I150+N150)-(M150+R150))*10+((SUM(J149:J151)+SUM(O149:O151))-(SUM(L149:L151)+SUM(Q149:Q151))))</f>
        <v>1179</v>
      </c>
      <c r="AE150" s="86">
        <f>IF(J150="","",IF(J150&gt;L150,1,0))</f>
        <v>0</v>
      </c>
      <c r="AF150" s="86">
        <f>IF(L150="","",IF(J150&lt;L150,1,0))</f>
        <v>1</v>
      </c>
      <c r="AG150" s="86">
        <f>IF(O150="","",IF(O150&gt;Q150,1,0))</f>
        <v>0</v>
      </c>
      <c r="AH150" s="86">
        <f>IF(Q150="","",IF(O150&lt;Q150,1,0))</f>
        <v>1</v>
      </c>
      <c r="AI150" s="86"/>
      <c r="AJ150" s="86"/>
    </row>
    <row r="151" spans="2:36" s="11" customFormat="1" ht="15" customHeight="1">
      <c r="B151" s="96"/>
      <c r="C151" s="111"/>
      <c r="D151" s="106"/>
      <c r="E151" s="107"/>
      <c r="F151" s="107"/>
      <c r="G151" s="107"/>
      <c r="H151" s="108"/>
      <c r="I151" s="79"/>
      <c r="J151" s="22">
        <v>15</v>
      </c>
      <c r="K151" s="19" t="s">
        <v>109</v>
      </c>
      <c r="L151" s="22">
        <v>12</v>
      </c>
      <c r="M151" s="81"/>
      <c r="N151" s="79"/>
      <c r="O151" s="23"/>
      <c r="P151" s="19" t="s">
        <v>109</v>
      </c>
      <c r="Q151" s="23"/>
      <c r="R151" s="81"/>
      <c r="S151" s="111"/>
      <c r="T151" s="114"/>
      <c r="U151" s="84"/>
      <c r="V151" s="111"/>
      <c r="W151" s="84"/>
      <c r="X151" s="20"/>
      <c r="Y151" s="20"/>
      <c r="Z151" s="24"/>
      <c r="AA151" s="24"/>
      <c r="AD151" s="85"/>
      <c r="AE151" s="86">
        <f>IF(J151="","",IF(J151&gt;L151,1,0))</f>
        <v>1</v>
      </c>
      <c r="AF151" s="86">
        <f>IF(L151="","",IF(J151&lt;L151,1,0))</f>
        <v>0</v>
      </c>
      <c r="AG151" s="86">
        <f>IF(O151="","",IF(O151&gt;Q151,1,0))</f>
      </c>
      <c r="AH151" s="86">
        <f>IF(Q151="","",IF(O151&lt;Q151,1,0))</f>
      </c>
      <c r="AI151" s="86"/>
      <c r="AJ151" s="86"/>
    </row>
    <row r="152" spans="2:36" s="11" customFormat="1" ht="15" customHeight="1">
      <c r="B152" s="94" t="s">
        <v>118</v>
      </c>
      <c r="C152" s="97" t="s">
        <v>120</v>
      </c>
      <c r="D152" s="17" t="str">
        <f>IF(E152="","",IF(D153&gt;H153,"○","×"))</f>
        <v>×</v>
      </c>
      <c r="E152" s="18">
        <f>IF(L149="","",L149)</f>
        <v>12</v>
      </c>
      <c r="F152" s="25" t="s">
        <v>109</v>
      </c>
      <c r="G152" s="18">
        <f>IF(J149="","",J149)</f>
        <v>15</v>
      </c>
      <c r="H152" s="26"/>
      <c r="I152" s="100"/>
      <c r="J152" s="101"/>
      <c r="K152" s="101"/>
      <c r="L152" s="101"/>
      <c r="M152" s="102"/>
      <c r="N152" s="17" t="str">
        <f>IF(O152="","",IF(N153&gt;R153,"○","×"))</f>
        <v>×</v>
      </c>
      <c r="O152" s="18">
        <v>8</v>
      </c>
      <c r="P152" s="25" t="s">
        <v>109</v>
      </c>
      <c r="Q152" s="18">
        <v>15</v>
      </c>
      <c r="R152" s="27"/>
      <c r="S152" s="109">
        <f>IF(D152="","",COUNTIF(D152:R154,"○"))</f>
        <v>0</v>
      </c>
      <c r="T152" s="112" t="s">
        <v>18</v>
      </c>
      <c r="U152" s="82">
        <f>IF(D152="","",COUNTIF(D152:R154,"×"))</f>
        <v>2</v>
      </c>
      <c r="V152" s="109">
        <f>IF(AD153="","",RANK(AD153,AD149:AD157))</f>
        <v>3</v>
      </c>
      <c r="W152" s="82"/>
      <c r="X152" s="20"/>
      <c r="Y152" s="20"/>
      <c r="Z152" s="24"/>
      <c r="AA152" s="24"/>
      <c r="AD152" s="85"/>
      <c r="AE152" s="86">
        <f>IF(O152="","",IF(O152&gt;Q152,1,0))</f>
        <v>0</v>
      </c>
      <c r="AF152" s="86">
        <f>IF(Q152="","",IF(O152&lt;Q152,1,0))</f>
        <v>1</v>
      </c>
      <c r="AG152" s="86"/>
      <c r="AH152" s="86"/>
      <c r="AI152" s="86"/>
      <c r="AJ152" s="86"/>
    </row>
    <row r="153" spans="2:36" s="11" customFormat="1" ht="15" customHeight="1">
      <c r="B153" s="95"/>
      <c r="C153" s="98"/>
      <c r="D153" s="78">
        <f>M150</f>
        <v>1</v>
      </c>
      <c r="E153" s="20">
        <f>IF(L150="","",L150)</f>
        <v>15</v>
      </c>
      <c r="F153" s="19" t="s">
        <v>109</v>
      </c>
      <c r="G153" s="20">
        <f>IF(J150="","",J150)</f>
        <v>13</v>
      </c>
      <c r="H153" s="80">
        <f>I150</f>
        <v>2</v>
      </c>
      <c r="I153" s="103"/>
      <c r="J153" s="104"/>
      <c r="K153" s="104"/>
      <c r="L153" s="104"/>
      <c r="M153" s="105"/>
      <c r="N153" s="78">
        <f>IF(O152="","",SUM(AE152:AE154))</f>
        <v>0</v>
      </c>
      <c r="O153" s="20">
        <v>5</v>
      </c>
      <c r="P153" s="19" t="s">
        <v>109</v>
      </c>
      <c r="Q153" s="20">
        <v>15</v>
      </c>
      <c r="R153" s="80">
        <f>IF(Q152="","",SUM(AF152:AF154))</f>
        <v>2</v>
      </c>
      <c r="S153" s="110"/>
      <c r="T153" s="113"/>
      <c r="U153" s="83"/>
      <c r="V153" s="110"/>
      <c r="W153" s="83"/>
      <c r="X153" s="20"/>
      <c r="Y153" s="20"/>
      <c r="Z153" s="24"/>
      <c r="AA153" s="24"/>
      <c r="AD153" s="85">
        <f>IF(S152="","",S152*1000+(D153+N153)*100+((D153+N153)-(H153+R153))*10+((SUM(E152:E154)+SUM(O152:O154))-(SUM(G152:G154)+SUM(Q152:Q154))))</f>
        <v>49</v>
      </c>
      <c r="AE153" s="86">
        <f>IF(O153="","",IF(O153&gt;Q153,1,0))</f>
        <v>0</v>
      </c>
      <c r="AF153" s="86">
        <f>IF(Q153="","",IF(O153&lt;Q153,1,0))</f>
        <v>1</v>
      </c>
      <c r="AG153" s="86"/>
      <c r="AH153" s="86"/>
      <c r="AI153" s="86"/>
      <c r="AJ153" s="86"/>
    </row>
    <row r="154" spans="2:36" s="11" customFormat="1" ht="15" customHeight="1">
      <c r="B154" s="96"/>
      <c r="C154" s="99"/>
      <c r="D154" s="79"/>
      <c r="E154" s="22">
        <f>IF(L151="","",L151)</f>
        <v>12</v>
      </c>
      <c r="F154" s="28" t="s">
        <v>109</v>
      </c>
      <c r="G154" s="22">
        <f>IF(J151="","",J151)</f>
        <v>15</v>
      </c>
      <c r="H154" s="81"/>
      <c r="I154" s="106"/>
      <c r="J154" s="107"/>
      <c r="K154" s="107"/>
      <c r="L154" s="107"/>
      <c r="M154" s="108"/>
      <c r="N154" s="79"/>
      <c r="O154" s="22"/>
      <c r="P154" s="19" t="s">
        <v>109</v>
      </c>
      <c r="Q154" s="22"/>
      <c r="R154" s="81"/>
      <c r="S154" s="111"/>
      <c r="T154" s="114"/>
      <c r="U154" s="84"/>
      <c r="V154" s="111"/>
      <c r="W154" s="84"/>
      <c r="X154" s="20"/>
      <c r="Y154" s="20"/>
      <c r="Z154" s="24"/>
      <c r="AA154" s="24"/>
      <c r="AD154" s="85"/>
      <c r="AE154" s="86">
        <f>IF(O154="","",IF(O154&gt;Q154,1,0))</f>
      </c>
      <c r="AF154" s="86">
        <f>IF(Q154="","",IF(O154&lt;Q154,1,0))</f>
      </c>
      <c r="AG154" s="86"/>
      <c r="AH154" s="86"/>
      <c r="AI154" s="86"/>
      <c r="AJ154" s="86"/>
    </row>
    <row r="155" spans="2:36" s="11" customFormat="1" ht="15" customHeight="1">
      <c r="B155" s="95" t="s">
        <v>119</v>
      </c>
      <c r="C155" s="97" t="s">
        <v>121</v>
      </c>
      <c r="D155" s="17" t="str">
        <f>IF(E155="","",IF(D156&gt;H156,"○","×"))</f>
        <v>○</v>
      </c>
      <c r="E155" s="18">
        <f>IF(Q149="","",Q149)</f>
        <v>15</v>
      </c>
      <c r="F155" s="25" t="s">
        <v>109</v>
      </c>
      <c r="G155" s="18">
        <f>IF(O149="","",O149)</f>
        <v>4</v>
      </c>
      <c r="H155" s="27"/>
      <c r="I155" s="17" t="str">
        <f>IF(J155="","",IF(I156&gt;M156,"○","×"))</f>
        <v>○</v>
      </c>
      <c r="J155" s="18">
        <f>IF(Q152="","",Q152)</f>
        <v>15</v>
      </c>
      <c r="K155" s="19" t="s">
        <v>109</v>
      </c>
      <c r="L155" s="18">
        <f>IF(O152="","",O152)</f>
        <v>8</v>
      </c>
      <c r="M155" s="27"/>
      <c r="N155" s="100"/>
      <c r="O155" s="101"/>
      <c r="P155" s="101"/>
      <c r="Q155" s="101"/>
      <c r="R155" s="102"/>
      <c r="S155" s="109">
        <f>IF(D155="","",COUNTIF(D155:M155,"○"))</f>
        <v>2</v>
      </c>
      <c r="T155" s="112" t="s">
        <v>18</v>
      </c>
      <c r="U155" s="82">
        <f>IF(D155="","",COUNTIF(D155:M155,"×"))</f>
        <v>0</v>
      </c>
      <c r="V155" s="109">
        <f>IF(AD156="","",RANK(AD156,AD149:AD157))</f>
        <v>1</v>
      </c>
      <c r="W155" s="82"/>
      <c r="X155" s="20"/>
      <c r="Y155" s="20"/>
      <c r="Z155" s="24"/>
      <c r="AA155" s="24"/>
      <c r="AD155" s="85"/>
      <c r="AE155" s="86"/>
      <c r="AF155" s="86"/>
      <c r="AG155" s="86"/>
      <c r="AH155" s="86"/>
      <c r="AI155" s="86"/>
      <c r="AJ155" s="86"/>
    </row>
    <row r="156" spans="2:36" s="11" customFormat="1" ht="15" customHeight="1">
      <c r="B156" s="95"/>
      <c r="C156" s="98"/>
      <c r="D156" s="78">
        <f>R150</f>
        <v>2</v>
      </c>
      <c r="E156" s="20">
        <f>IF(Q150="","",Q150)</f>
        <v>15</v>
      </c>
      <c r="F156" s="19" t="s">
        <v>109</v>
      </c>
      <c r="G156" s="20">
        <f>IF(O150="","",O150)</f>
        <v>11</v>
      </c>
      <c r="H156" s="80">
        <f>N150</f>
        <v>0</v>
      </c>
      <c r="I156" s="78">
        <f>R153</f>
        <v>2</v>
      </c>
      <c r="J156" s="20">
        <f>IF(Q153="","",Q153)</f>
        <v>15</v>
      </c>
      <c r="K156" s="19" t="s">
        <v>109</v>
      </c>
      <c r="L156" s="21">
        <f>IF(O153="","",O153)</f>
        <v>5</v>
      </c>
      <c r="M156" s="80">
        <f>N153</f>
        <v>0</v>
      </c>
      <c r="N156" s="103"/>
      <c r="O156" s="104"/>
      <c r="P156" s="104"/>
      <c r="Q156" s="104"/>
      <c r="R156" s="105"/>
      <c r="S156" s="110"/>
      <c r="T156" s="113"/>
      <c r="U156" s="83"/>
      <c r="V156" s="110"/>
      <c r="W156" s="83"/>
      <c r="X156" s="20"/>
      <c r="Y156" s="20"/>
      <c r="Z156" s="24"/>
      <c r="AA156" s="24"/>
      <c r="AD156" s="85">
        <f>IF(S155="","",S155*1000+(D156+I156)*100+((D156+I156)-(H156+M156))*10+((SUM(E155:E157)+SUM(J155:J157))-(SUM(G155:G157)+SUM(L155:L157))))</f>
        <v>2472</v>
      </c>
      <c r="AE156" s="86"/>
      <c r="AF156" s="86"/>
      <c r="AG156" s="86"/>
      <c r="AH156" s="86"/>
      <c r="AI156" s="86"/>
      <c r="AJ156" s="86"/>
    </row>
    <row r="157" spans="2:36" s="11" customFormat="1" ht="15" customHeight="1">
      <c r="B157" s="96"/>
      <c r="C157" s="99"/>
      <c r="D157" s="79"/>
      <c r="E157" s="22">
        <f>IF(Q151="","",Q151)</f>
      </c>
      <c r="F157" s="28" t="s">
        <v>109</v>
      </c>
      <c r="G157" s="22">
        <f>IF(O151="","",O151)</f>
      </c>
      <c r="H157" s="81"/>
      <c r="I157" s="79"/>
      <c r="J157" s="22">
        <f>IF(Q154="","",Q154)</f>
      </c>
      <c r="K157" s="19" t="s">
        <v>109</v>
      </c>
      <c r="L157" s="23">
        <f>IF(O154="","",O154)</f>
      </c>
      <c r="M157" s="81"/>
      <c r="N157" s="106"/>
      <c r="O157" s="107"/>
      <c r="P157" s="107"/>
      <c r="Q157" s="107"/>
      <c r="R157" s="108"/>
      <c r="S157" s="111"/>
      <c r="T157" s="114"/>
      <c r="U157" s="84"/>
      <c r="V157" s="111"/>
      <c r="W157" s="84"/>
      <c r="X157" s="20"/>
      <c r="Y157" s="20"/>
      <c r="Z157" s="24"/>
      <c r="AA157" s="24"/>
      <c r="AD157" s="85"/>
      <c r="AE157" s="86"/>
      <c r="AF157" s="86"/>
      <c r="AG157" s="86"/>
      <c r="AH157" s="86"/>
      <c r="AI157" s="86"/>
      <c r="AJ157" s="86"/>
    </row>
    <row r="158" spans="2:36" s="29" customFormat="1" ht="15" customHeight="1">
      <c r="B158" s="30"/>
      <c r="C158" s="30"/>
      <c r="E158" s="31"/>
      <c r="F158" s="31"/>
      <c r="G158" s="31"/>
      <c r="J158" s="31"/>
      <c r="K158" s="31"/>
      <c r="L158" s="31"/>
      <c r="O158" s="31"/>
      <c r="P158" s="31"/>
      <c r="Q158" s="31"/>
      <c r="R158" s="31"/>
      <c r="AD158" s="85"/>
      <c r="AE158" s="86"/>
      <c r="AF158" s="86"/>
      <c r="AG158" s="86"/>
      <c r="AH158" s="86"/>
      <c r="AI158" s="86"/>
      <c r="AJ158" s="86"/>
    </row>
    <row r="159" spans="2:36" s="11" customFormat="1" ht="15" customHeight="1">
      <c r="B159" s="12" t="s">
        <v>33</v>
      </c>
      <c r="C159" s="13"/>
      <c r="D159" s="91" t="s">
        <v>130</v>
      </c>
      <c r="E159" s="92"/>
      <c r="F159" s="92"/>
      <c r="G159" s="92"/>
      <c r="H159" s="93"/>
      <c r="I159" s="91" t="s">
        <v>131</v>
      </c>
      <c r="J159" s="92"/>
      <c r="K159" s="92"/>
      <c r="L159" s="92"/>
      <c r="M159" s="93"/>
      <c r="N159" s="91" t="s">
        <v>132</v>
      </c>
      <c r="O159" s="92"/>
      <c r="P159" s="92"/>
      <c r="Q159" s="92"/>
      <c r="R159" s="93"/>
      <c r="S159" s="14"/>
      <c r="T159" s="15" t="s">
        <v>15</v>
      </c>
      <c r="U159" s="15"/>
      <c r="V159" s="91" t="s">
        <v>16</v>
      </c>
      <c r="W159" s="93"/>
      <c r="AA159" s="16"/>
      <c r="AD159" s="85"/>
      <c r="AE159" s="86"/>
      <c r="AF159" s="86"/>
      <c r="AG159" s="86"/>
      <c r="AH159" s="86"/>
      <c r="AI159" s="86"/>
      <c r="AJ159" s="86"/>
    </row>
    <row r="160" spans="2:36" s="11" customFormat="1" ht="15" customHeight="1">
      <c r="B160" s="94" t="s">
        <v>124</v>
      </c>
      <c r="C160" s="97" t="s">
        <v>127</v>
      </c>
      <c r="D160" s="100"/>
      <c r="E160" s="101"/>
      <c r="F160" s="101"/>
      <c r="G160" s="101"/>
      <c r="H160" s="102"/>
      <c r="I160" s="17" t="str">
        <f>IF(I161="","",IF(I161&gt;M161,"○","×"))</f>
        <v>○</v>
      </c>
      <c r="J160" s="18">
        <v>14</v>
      </c>
      <c r="K160" s="19" t="s">
        <v>109</v>
      </c>
      <c r="L160" s="18">
        <v>15</v>
      </c>
      <c r="M160" s="9"/>
      <c r="N160" s="10" t="str">
        <f>IF(N161="","",IF(N161&gt;R161,"○","×"))</f>
        <v>×</v>
      </c>
      <c r="O160" s="18">
        <v>11</v>
      </c>
      <c r="P160" s="19" t="s">
        <v>109</v>
      </c>
      <c r="Q160" s="18">
        <v>15</v>
      </c>
      <c r="R160" s="9"/>
      <c r="S160" s="109">
        <f>IF(I160="","",COUNTIF(I160:R160,"○"))</f>
        <v>1</v>
      </c>
      <c r="T160" s="112" t="s">
        <v>18</v>
      </c>
      <c r="U160" s="82">
        <f>IF(I160="","",COUNTIF(I160:R160,"×"))</f>
        <v>1</v>
      </c>
      <c r="V160" s="109">
        <f>IF(AD161="","",RANK(AD161,AD160:AD168))</f>
        <v>2</v>
      </c>
      <c r="W160" s="82"/>
      <c r="X160" s="20"/>
      <c r="Y160" s="20"/>
      <c r="Z160" s="16"/>
      <c r="AA160" s="16"/>
      <c r="AD160" s="85"/>
      <c r="AE160" s="86">
        <f>IF(J160="","",IF(J160&gt;L160,1,0))</f>
        <v>0</v>
      </c>
      <c r="AF160" s="86">
        <f>IF(L160="","",IF(J160&lt;L160,1,0))</f>
        <v>1</v>
      </c>
      <c r="AG160" s="86">
        <f>IF(O160="","",IF(O160&gt;Q160,1,0))</f>
        <v>0</v>
      </c>
      <c r="AH160" s="86">
        <f>IF(Q160="","",IF(O160&lt;Q160,1,0))</f>
        <v>1</v>
      </c>
      <c r="AI160" s="86"/>
      <c r="AJ160" s="86"/>
    </row>
    <row r="161" spans="2:36" s="11" customFormat="1" ht="15" customHeight="1">
      <c r="B161" s="95"/>
      <c r="C161" s="98"/>
      <c r="D161" s="103"/>
      <c r="E161" s="104"/>
      <c r="F161" s="104"/>
      <c r="G161" s="104"/>
      <c r="H161" s="105"/>
      <c r="I161" s="78">
        <f>IF(J160="","",SUM(AE160:AE162))</f>
        <v>2</v>
      </c>
      <c r="J161" s="20">
        <v>15</v>
      </c>
      <c r="K161" s="19" t="s">
        <v>109</v>
      </c>
      <c r="L161" s="20">
        <v>9</v>
      </c>
      <c r="M161" s="80">
        <f>IF(L160="","",SUM(AF160:AF162))</f>
        <v>1</v>
      </c>
      <c r="N161" s="78">
        <f>IF(O160="","",SUM(AG160:AG162))</f>
        <v>0</v>
      </c>
      <c r="O161" s="21">
        <v>13</v>
      </c>
      <c r="P161" s="19" t="s">
        <v>109</v>
      </c>
      <c r="Q161" s="21">
        <v>15</v>
      </c>
      <c r="R161" s="80">
        <f>IF(Q160="","",SUM(AH160:AH162))</f>
        <v>2</v>
      </c>
      <c r="S161" s="110"/>
      <c r="T161" s="113"/>
      <c r="U161" s="83"/>
      <c r="V161" s="110"/>
      <c r="W161" s="83"/>
      <c r="X161" s="20"/>
      <c r="Y161" s="20"/>
      <c r="Z161" s="16"/>
      <c r="AA161" s="16"/>
      <c r="AD161" s="85">
        <f>IF(S160="","",S160*1000+(I161+N161)*100+((I161+N161)-(M161+R161))*10+((SUM(J160:J162)+SUM(O160:O162))-(SUM(L160:L162)+SUM(Q160:Q162))))</f>
        <v>1192</v>
      </c>
      <c r="AE161" s="86">
        <f>IF(J161="","",IF(J161&gt;L161,1,0))</f>
        <v>1</v>
      </c>
      <c r="AF161" s="86">
        <f>IF(L161="","",IF(J161&lt;L161,1,0))</f>
        <v>0</v>
      </c>
      <c r="AG161" s="86">
        <f>IF(O161="","",IF(O161&gt;Q161,1,0))</f>
        <v>0</v>
      </c>
      <c r="AH161" s="86">
        <f>IF(Q161="","",IF(O161&lt;Q161,1,0))</f>
        <v>1</v>
      </c>
      <c r="AI161" s="86"/>
      <c r="AJ161" s="86"/>
    </row>
    <row r="162" spans="2:36" s="11" customFormat="1" ht="15" customHeight="1">
      <c r="B162" s="96"/>
      <c r="C162" s="99"/>
      <c r="D162" s="106"/>
      <c r="E162" s="107"/>
      <c r="F162" s="107"/>
      <c r="G162" s="107"/>
      <c r="H162" s="108"/>
      <c r="I162" s="79"/>
      <c r="J162" s="22">
        <v>15</v>
      </c>
      <c r="K162" s="19" t="s">
        <v>109</v>
      </c>
      <c r="L162" s="22">
        <v>12</v>
      </c>
      <c r="M162" s="81"/>
      <c r="N162" s="79"/>
      <c r="O162" s="23"/>
      <c r="P162" s="19" t="s">
        <v>109</v>
      </c>
      <c r="Q162" s="23"/>
      <c r="R162" s="81"/>
      <c r="S162" s="111"/>
      <c r="T162" s="114"/>
      <c r="U162" s="84"/>
      <c r="V162" s="111"/>
      <c r="W162" s="84"/>
      <c r="X162" s="20"/>
      <c r="Y162" s="20"/>
      <c r="Z162" s="24"/>
      <c r="AA162" s="24"/>
      <c r="AD162" s="85"/>
      <c r="AE162" s="86">
        <f>IF(J162="","",IF(J162&gt;L162,1,0))</f>
        <v>1</v>
      </c>
      <c r="AF162" s="86">
        <f>IF(L162="","",IF(J162&lt;L162,1,0))</f>
        <v>0</v>
      </c>
      <c r="AG162" s="86">
        <f>IF(O162="","",IF(O162&gt;Q162,1,0))</f>
      </c>
      <c r="AH162" s="86">
        <f>IF(Q162="","",IF(O162&lt;Q162,1,0))</f>
      </c>
      <c r="AI162" s="86"/>
      <c r="AJ162" s="86"/>
    </row>
    <row r="163" spans="2:36" s="11" customFormat="1" ht="15" customHeight="1">
      <c r="B163" s="94" t="s">
        <v>125</v>
      </c>
      <c r="C163" s="97" t="s">
        <v>128</v>
      </c>
      <c r="D163" s="17" t="str">
        <f>IF(E163="","",IF(D164&gt;H164,"○","×"))</f>
        <v>×</v>
      </c>
      <c r="E163" s="18">
        <f>IF(L160="","",L160)</f>
        <v>15</v>
      </c>
      <c r="F163" s="25" t="s">
        <v>109</v>
      </c>
      <c r="G163" s="18">
        <f>IF(J160="","",J160)</f>
        <v>14</v>
      </c>
      <c r="H163" s="26"/>
      <c r="I163" s="100"/>
      <c r="J163" s="101"/>
      <c r="K163" s="101"/>
      <c r="L163" s="101"/>
      <c r="M163" s="102"/>
      <c r="N163" s="17" t="str">
        <f>IF(O163="","",IF(N164&gt;R164,"○","×"))</f>
        <v>×</v>
      </c>
      <c r="O163" s="18">
        <v>2</v>
      </c>
      <c r="P163" s="25" t="s">
        <v>109</v>
      </c>
      <c r="Q163" s="18">
        <v>15</v>
      </c>
      <c r="R163" s="27"/>
      <c r="S163" s="109">
        <f>IF(D163="","",COUNTIF(D163:R165,"○"))</f>
        <v>0</v>
      </c>
      <c r="T163" s="112" t="s">
        <v>18</v>
      </c>
      <c r="U163" s="82">
        <f>IF(D163="","",COUNTIF(D163:R165,"×"))</f>
        <v>2</v>
      </c>
      <c r="V163" s="109">
        <f>IF(AD164="","",RANK(AD164,AD160:AD168))</f>
        <v>3</v>
      </c>
      <c r="W163" s="82"/>
      <c r="X163" s="20"/>
      <c r="Y163" s="20"/>
      <c r="Z163" s="24"/>
      <c r="AA163" s="24"/>
      <c r="AD163" s="85"/>
      <c r="AE163" s="86">
        <f>IF(O163="","",IF(O163&gt;Q163,1,0))</f>
        <v>0</v>
      </c>
      <c r="AF163" s="86">
        <f>IF(Q163="","",IF(O163&lt;Q163,1,0))</f>
        <v>1</v>
      </c>
      <c r="AG163" s="86"/>
      <c r="AH163" s="86"/>
      <c r="AI163" s="86"/>
      <c r="AJ163" s="86"/>
    </row>
    <row r="164" spans="2:36" s="11" customFormat="1" ht="15" customHeight="1">
      <c r="B164" s="95"/>
      <c r="C164" s="98"/>
      <c r="D164" s="78">
        <f>M161</f>
        <v>1</v>
      </c>
      <c r="E164" s="20">
        <f>IF(L161="","",L161)</f>
        <v>9</v>
      </c>
      <c r="F164" s="19" t="s">
        <v>109</v>
      </c>
      <c r="G164" s="20">
        <f>IF(J161="","",J161)</f>
        <v>15</v>
      </c>
      <c r="H164" s="80">
        <f>I161</f>
        <v>2</v>
      </c>
      <c r="I164" s="103"/>
      <c r="J164" s="104"/>
      <c r="K164" s="104"/>
      <c r="L164" s="104"/>
      <c r="M164" s="105"/>
      <c r="N164" s="78">
        <f>IF(O163="","",SUM(AE163:AE165))</f>
        <v>0</v>
      </c>
      <c r="O164" s="20">
        <v>3</v>
      </c>
      <c r="P164" s="19" t="s">
        <v>109</v>
      </c>
      <c r="Q164" s="20">
        <v>15</v>
      </c>
      <c r="R164" s="80">
        <f>IF(Q163="","",SUM(AF163:AF165))</f>
        <v>2</v>
      </c>
      <c r="S164" s="110"/>
      <c r="T164" s="113"/>
      <c r="U164" s="83"/>
      <c r="V164" s="110"/>
      <c r="W164" s="83"/>
      <c r="X164" s="20"/>
      <c r="Y164" s="20"/>
      <c r="Z164" s="24"/>
      <c r="AA164" s="24"/>
      <c r="AD164" s="85">
        <f>IF(S163="","",S163*1000+(D164+N164)*100+((D164+N164)-(H164+R164))*10+((SUM(E163:E165)+SUM(O163:O165))-(SUM(G163:G165)+SUM(Q163:Q165))))</f>
        <v>37</v>
      </c>
      <c r="AE164" s="86">
        <f>IF(O164="","",IF(O164&gt;Q164,1,0))</f>
        <v>0</v>
      </c>
      <c r="AF164" s="86">
        <f>IF(Q164="","",IF(O164&lt;Q164,1,0))</f>
        <v>1</v>
      </c>
      <c r="AG164" s="86"/>
      <c r="AH164" s="86"/>
      <c r="AI164" s="86"/>
      <c r="AJ164" s="86"/>
    </row>
    <row r="165" spans="2:36" s="11" customFormat="1" ht="15" customHeight="1">
      <c r="B165" s="96"/>
      <c r="C165" s="99"/>
      <c r="D165" s="79"/>
      <c r="E165" s="22">
        <f>IF(L162="","",L162)</f>
        <v>12</v>
      </c>
      <c r="F165" s="28" t="s">
        <v>109</v>
      </c>
      <c r="G165" s="22">
        <f>IF(J162="","",J162)</f>
        <v>15</v>
      </c>
      <c r="H165" s="81"/>
      <c r="I165" s="106"/>
      <c r="J165" s="107"/>
      <c r="K165" s="107"/>
      <c r="L165" s="107"/>
      <c r="M165" s="108"/>
      <c r="N165" s="79"/>
      <c r="O165" s="22"/>
      <c r="P165" s="19" t="s">
        <v>109</v>
      </c>
      <c r="Q165" s="22"/>
      <c r="R165" s="81"/>
      <c r="S165" s="111"/>
      <c r="T165" s="114"/>
      <c r="U165" s="84"/>
      <c r="V165" s="111"/>
      <c r="W165" s="84"/>
      <c r="X165" s="20"/>
      <c r="Y165" s="20"/>
      <c r="Z165" s="24"/>
      <c r="AA165" s="24"/>
      <c r="AD165" s="85"/>
      <c r="AE165" s="86">
        <f>IF(O165="","",IF(O165&gt;Q165,1,0))</f>
      </c>
      <c r="AF165" s="86">
        <f>IF(Q165="","",IF(O165&lt;Q165,1,0))</f>
      </c>
      <c r="AG165" s="86"/>
      <c r="AH165" s="86"/>
      <c r="AI165" s="86"/>
      <c r="AJ165" s="86"/>
    </row>
    <row r="166" spans="2:36" s="11" customFormat="1" ht="15" customHeight="1">
      <c r="B166" s="95" t="s">
        <v>126</v>
      </c>
      <c r="C166" s="97" t="s">
        <v>129</v>
      </c>
      <c r="D166" s="17" t="str">
        <f>IF(E166="","",IF(D167&gt;H167,"○","×"))</f>
        <v>○</v>
      </c>
      <c r="E166" s="18">
        <f>IF(Q160="","",Q160)</f>
        <v>15</v>
      </c>
      <c r="F166" s="25" t="s">
        <v>109</v>
      </c>
      <c r="G166" s="18">
        <f>IF(O160="","",O160)</f>
        <v>11</v>
      </c>
      <c r="H166" s="27"/>
      <c r="I166" s="17" t="str">
        <f>IF(J166="","",IF(I167&gt;M167,"○","×"))</f>
        <v>○</v>
      </c>
      <c r="J166" s="18">
        <f>IF(Q163="","",Q163)</f>
        <v>15</v>
      </c>
      <c r="K166" s="19" t="s">
        <v>109</v>
      </c>
      <c r="L166" s="18">
        <f>IF(O163="","",O163)</f>
        <v>2</v>
      </c>
      <c r="M166" s="27"/>
      <c r="N166" s="100"/>
      <c r="O166" s="101"/>
      <c r="P166" s="101"/>
      <c r="Q166" s="101"/>
      <c r="R166" s="102"/>
      <c r="S166" s="109">
        <f>IF(D166="","",COUNTIF(D166:M166,"○"))</f>
        <v>2</v>
      </c>
      <c r="T166" s="112" t="s">
        <v>18</v>
      </c>
      <c r="U166" s="82">
        <f>IF(D166="","",COUNTIF(D166:M166,"×"))</f>
        <v>0</v>
      </c>
      <c r="V166" s="109">
        <f>IF(AD167="","",RANK(AD167,AD160:AD168))</f>
        <v>1</v>
      </c>
      <c r="W166" s="82"/>
      <c r="X166" s="20"/>
      <c r="Y166" s="20"/>
      <c r="Z166" s="24"/>
      <c r="AA166" s="24"/>
      <c r="AD166" s="85"/>
      <c r="AE166" s="86"/>
      <c r="AF166" s="86"/>
      <c r="AG166" s="86"/>
      <c r="AH166" s="86"/>
      <c r="AI166" s="86"/>
      <c r="AJ166" s="86"/>
    </row>
    <row r="167" spans="2:36" s="11" customFormat="1" ht="15" customHeight="1">
      <c r="B167" s="95"/>
      <c r="C167" s="98"/>
      <c r="D167" s="78">
        <f>R161</f>
        <v>2</v>
      </c>
      <c r="E167" s="20">
        <f>IF(Q161="","",Q161)</f>
        <v>15</v>
      </c>
      <c r="F167" s="19" t="s">
        <v>109</v>
      </c>
      <c r="G167" s="20">
        <f>IF(O161="","",O161)</f>
        <v>13</v>
      </c>
      <c r="H167" s="80">
        <f>N161</f>
        <v>0</v>
      </c>
      <c r="I167" s="78">
        <f>R164</f>
        <v>2</v>
      </c>
      <c r="J167" s="20">
        <f>IF(Q164="","",Q164)</f>
        <v>15</v>
      </c>
      <c r="K167" s="19" t="s">
        <v>109</v>
      </c>
      <c r="L167" s="21">
        <f>IF(O164="","",O164)</f>
        <v>3</v>
      </c>
      <c r="M167" s="80">
        <f>N164</f>
        <v>0</v>
      </c>
      <c r="N167" s="103"/>
      <c r="O167" s="104"/>
      <c r="P167" s="104"/>
      <c r="Q167" s="104"/>
      <c r="R167" s="105"/>
      <c r="S167" s="110"/>
      <c r="T167" s="113"/>
      <c r="U167" s="83"/>
      <c r="V167" s="110"/>
      <c r="W167" s="83"/>
      <c r="X167" s="20"/>
      <c r="Y167" s="20"/>
      <c r="Z167" s="24"/>
      <c r="AA167" s="24"/>
      <c r="AD167" s="85">
        <f>IF(S166="","",S166*1000+(D167+I167)*100+((D167+I167)-(H167+M167))*10+((SUM(E166:E168)+SUM(J166:J168))-(SUM(G166:G168)+SUM(L166:L168))))</f>
        <v>2471</v>
      </c>
      <c r="AE167" s="86"/>
      <c r="AF167" s="86"/>
      <c r="AG167" s="86"/>
      <c r="AH167" s="86"/>
      <c r="AI167" s="86"/>
      <c r="AJ167" s="86"/>
    </row>
    <row r="168" spans="2:36" s="11" customFormat="1" ht="15" customHeight="1">
      <c r="B168" s="96"/>
      <c r="C168" s="99"/>
      <c r="D168" s="79"/>
      <c r="E168" s="22">
        <f>IF(Q162="","",Q162)</f>
      </c>
      <c r="F168" s="28" t="s">
        <v>109</v>
      </c>
      <c r="G168" s="22">
        <f>IF(O162="","",O162)</f>
      </c>
      <c r="H168" s="81"/>
      <c r="I168" s="79"/>
      <c r="J168" s="22">
        <f>IF(Q165="","",Q165)</f>
      </c>
      <c r="K168" s="19" t="s">
        <v>109</v>
      </c>
      <c r="L168" s="23">
        <f>IF(O165="","",O165)</f>
      </c>
      <c r="M168" s="81"/>
      <c r="N168" s="106"/>
      <c r="O168" s="107"/>
      <c r="P168" s="107"/>
      <c r="Q168" s="107"/>
      <c r="R168" s="108"/>
      <c r="S168" s="111"/>
      <c r="T168" s="114"/>
      <c r="U168" s="84"/>
      <c r="V168" s="111"/>
      <c r="W168" s="84"/>
      <c r="X168" s="20"/>
      <c r="Y168" s="20"/>
      <c r="Z168" s="24"/>
      <c r="AA168" s="24"/>
      <c r="AD168" s="85"/>
      <c r="AE168" s="86"/>
      <c r="AF168" s="86"/>
      <c r="AG168" s="86"/>
      <c r="AH168" s="86"/>
      <c r="AI168" s="86"/>
      <c r="AJ168" s="86"/>
    </row>
    <row r="169" spans="2:36" s="29" customFormat="1" ht="15" customHeight="1">
      <c r="B169" s="30"/>
      <c r="C169" s="30"/>
      <c r="K169" s="32"/>
      <c r="AD169" s="85"/>
      <c r="AE169" s="86"/>
      <c r="AF169" s="86"/>
      <c r="AG169" s="86"/>
      <c r="AH169" s="86"/>
      <c r="AI169" s="86"/>
      <c r="AJ169" s="86"/>
    </row>
    <row r="170" spans="2:36" s="11" customFormat="1" ht="15" customHeight="1">
      <c r="B170" s="12" t="s">
        <v>24</v>
      </c>
      <c r="C170" s="13"/>
      <c r="D170" s="91" t="s">
        <v>138</v>
      </c>
      <c r="E170" s="92"/>
      <c r="F170" s="92"/>
      <c r="G170" s="92"/>
      <c r="H170" s="93"/>
      <c r="I170" s="91" t="s">
        <v>139</v>
      </c>
      <c r="J170" s="92"/>
      <c r="K170" s="92"/>
      <c r="L170" s="92"/>
      <c r="M170" s="93"/>
      <c r="N170" s="91" t="s">
        <v>140</v>
      </c>
      <c r="O170" s="92"/>
      <c r="P170" s="92"/>
      <c r="Q170" s="92"/>
      <c r="R170" s="93"/>
      <c r="S170" s="14"/>
      <c r="T170" s="15" t="s">
        <v>15</v>
      </c>
      <c r="U170" s="15"/>
      <c r="V170" s="91" t="s">
        <v>16</v>
      </c>
      <c r="W170" s="93"/>
      <c r="AA170" s="16"/>
      <c r="AD170" s="85"/>
      <c r="AE170" s="86"/>
      <c r="AF170" s="86"/>
      <c r="AG170" s="86"/>
      <c r="AH170" s="86"/>
      <c r="AI170" s="86"/>
      <c r="AJ170" s="86"/>
    </row>
    <row r="171" spans="2:36" s="11" customFormat="1" ht="15" customHeight="1">
      <c r="B171" s="94" t="s">
        <v>124</v>
      </c>
      <c r="C171" s="97" t="s">
        <v>135</v>
      </c>
      <c r="D171" s="100"/>
      <c r="E171" s="101"/>
      <c r="F171" s="101"/>
      <c r="G171" s="101"/>
      <c r="H171" s="102"/>
      <c r="I171" s="17" t="str">
        <f>IF(I172="","",IF(I172&gt;M172,"○","×"))</f>
        <v>○</v>
      </c>
      <c r="J171" s="18">
        <v>15</v>
      </c>
      <c r="K171" s="19" t="s">
        <v>109</v>
      </c>
      <c r="L171" s="18">
        <v>12</v>
      </c>
      <c r="M171" s="9"/>
      <c r="N171" s="10" t="str">
        <f>IF(N172="","",IF(N172&gt;R172,"○","×"))</f>
        <v>○</v>
      </c>
      <c r="O171" s="18">
        <v>15</v>
      </c>
      <c r="P171" s="19" t="s">
        <v>109</v>
      </c>
      <c r="Q171" s="18">
        <v>10</v>
      </c>
      <c r="R171" s="9"/>
      <c r="S171" s="109">
        <f>IF(I171="","",COUNTIF(I171:R171,"○"))</f>
        <v>2</v>
      </c>
      <c r="T171" s="112" t="s">
        <v>18</v>
      </c>
      <c r="U171" s="82">
        <f>IF(I171="","",COUNTIF(I171:R171,"×"))</f>
        <v>0</v>
      </c>
      <c r="V171" s="109">
        <f>IF(AD172="","",RANK(AD172,AD171:AD179))</f>
        <v>1</v>
      </c>
      <c r="W171" s="82"/>
      <c r="X171" s="20"/>
      <c r="Y171" s="20"/>
      <c r="Z171" s="16"/>
      <c r="AA171" s="16"/>
      <c r="AD171" s="85"/>
      <c r="AE171" s="86">
        <f>IF(J171="","",IF(J171&gt;L171,1,0))</f>
        <v>1</v>
      </c>
      <c r="AF171" s="86">
        <f>IF(L171="","",IF(J171&lt;L171,1,0))</f>
        <v>0</v>
      </c>
      <c r="AG171" s="86">
        <f>IF(O171="","",IF(O171&gt;Q171,1,0))</f>
        <v>1</v>
      </c>
      <c r="AH171" s="86">
        <f>IF(Q171="","",IF(O171&lt;Q171,1,0))</f>
        <v>0</v>
      </c>
      <c r="AI171" s="86"/>
      <c r="AJ171" s="86"/>
    </row>
    <row r="172" spans="2:36" s="11" customFormat="1" ht="15" customHeight="1">
      <c r="B172" s="95"/>
      <c r="C172" s="98"/>
      <c r="D172" s="103"/>
      <c r="E172" s="104"/>
      <c r="F172" s="104"/>
      <c r="G172" s="104"/>
      <c r="H172" s="105"/>
      <c r="I172" s="78">
        <f>IF(J171="","",SUM(AE171:AE173))</f>
        <v>2</v>
      </c>
      <c r="J172" s="20">
        <v>15</v>
      </c>
      <c r="K172" s="19" t="s">
        <v>109</v>
      </c>
      <c r="L172" s="20">
        <v>12</v>
      </c>
      <c r="M172" s="80">
        <f>IF(L171="","",SUM(AF171:AF173))</f>
        <v>0</v>
      </c>
      <c r="N172" s="78">
        <f>IF(O171="","",SUM(AG171:AG173))</f>
        <v>2</v>
      </c>
      <c r="O172" s="21">
        <v>8</v>
      </c>
      <c r="P172" s="19" t="s">
        <v>109</v>
      </c>
      <c r="Q172" s="21">
        <v>15</v>
      </c>
      <c r="R172" s="80">
        <f>IF(Q171="","",SUM(AH171:AH173))</f>
        <v>1</v>
      </c>
      <c r="S172" s="110"/>
      <c r="T172" s="113"/>
      <c r="U172" s="83"/>
      <c r="V172" s="110"/>
      <c r="W172" s="83"/>
      <c r="X172" s="20"/>
      <c r="Y172" s="20"/>
      <c r="Z172" s="16"/>
      <c r="AA172" s="16"/>
      <c r="AD172" s="85">
        <f>IF(S171="","",S171*1000+(I172+N172)*100+((I172+N172)-(M172+R172))*10+((SUM(J171:J173)+SUM(O171:O173))-(SUM(L171:L173)+SUM(Q171:Q173))))</f>
        <v>2443</v>
      </c>
      <c r="AE172" s="86">
        <f>IF(J172="","",IF(J172&gt;L172,1,0))</f>
        <v>1</v>
      </c>
      <c r="AF172" s="86">
        <f>IF(L172="","",IF(J172&lt;L172,1,0))</f>
        <v>0</v>
      </c>
      <c r="AG172" s="86">
        <f>IF(O172="","",IF(O172&gt;Q172,1,0))</f>
        <v>0</v>
      </c>
      <c r="AH172" s="86">
        <f>IF(Q172="","",IF(O172&lt;Q172,1,0))</f>
        <v>1</v>
      </c>
      <c r="AI172" s="86"/>
      <c r="AJ172" s="86"/>
    </row>
    <row r="173" spans="2:36" s="11" customFormat="1" ht="15" customHeight="1">
      <c r="B173" s="96"/>
      <c r="C173" s="99"/>
      <c r="D173" s="106"/>
      <c r="E173" s="107"/>
      <c r="F173" s="107"/>
      <c r="G173" s="107"/>
      <c r="H173" s="108"/>
      <c r="I173" s="79"/>
      <c r="J173" s="22"/>
      <c r="K173" s="19" t="s">
        <v>109</v>
      </c>
      <c r="L173" s="22"/>
      <c r="M173" s="81"/>
      <c r="N173" s="79"/>
      <c r="O173" s="23">
        <v>15</v>
      </c>
      <c r="P173" s="19" t="s">
        <v>109</v>
      </c>
      <c r="Q173" s="23">
        <v>6</v>
      </c>
      <c r="R173" s="81"/>
      <c r="S173" s="111"/>
      <c r="T173" s="114"/>
      <c r="U173" s="84"/>
      <c r="V173" s="111"/>
      <c r="W173" s="84"/>
      <c r="X173" s="20"/>
      <c r="Y173" s="20"/>
      <c r="Z173" s="24"/>
      <c r="AA173" s="24"/>
      <c r="AD173" s="85"/>
      <c r="AE173" s="86">
        <f>IF(J173="","",IF(J173&gt;L173,1,0))</f>
      </c>
      <c r="AF173" s="86">
        <f>IF(L173="","",IF(J173&lt;L173,1,0))</f>
      </c>
      <c r="AG173" s="86">
        <f>IF(O173="","",IF(O173&gt;Q173,1,0))</f>
        <v>1</v>
      </c>
      <c r="AH173" s="86">
        <f>IF(Q173="","",IF(O173&lt;Q173,1,0))</f>
        <v>0</v>
      </c>
      <c r="AI173" s="86"/>
      <c r="AJ173" s="86"/>
    </row>
    <row r="174" spans="2:36" s="11" customFormat="1" ht="15" customHeight="1">
      <c r="B174" s="94" t="s">
        <v>133</v>
      </c>
      <c r="C174" s="97" t="s">
        <v>136</v>
      </c>
      <c r="D174" s="17" t="str">
        <f>IF(E174="","",IF(D175&gt;H175,"○","×"))</f>
        <v>×</v>
      </c>
      <c r="E174" s="18">
        <f>IF(L171="","",L171)</f>
        <v>12</v>
      </c>
      <c r="F174" s="25" t="s">
        <v>109</v>
      </c>
      <c r="G174" s="18">
        <f>IF(J171="","",J171)</f>
        <v>15</v>
      </c>
      <c r="H174" s="26"/>
      <c r="I174" s="100"/>
      <c r="J174" s="101"/>
      <c r="K174" s="101"/>
      <c r="L174" s="101"/>
      <c r="M174" s="102"/>
      <c r="N174" s="17" t="str">
        <f>IF(O174="","",IF(N175&gt;R175,"○","×"))</f>
        <v>○</v>
      </c>
      <c r="O174" s="18">
        <v>15</v>
      </c>
      <c r="P174" s="25" t="s">
        <v>109</v>
      </c>
      <c r="Q174" s="18">
        <v>10</v>
      </c>
      <c r="R174" s="27"/>
      <c r="S174" s="109">
        <f>IF(D174="","",COUNTIF(D174:R176,"○"))</f>
        <v>1</v>
      </c>
      <c r="T174" s="112" t="s">
        <v>18</v>
      </c>
      <c r="U174" s="82">
        <f>IF(D174="","",COUNTIF(D174:R176,"×"))</f>
        <v>1</v>
      </c>
      <c r="V174" s="109">
        <f>IF(AD175="","",RANK(AD175,AD171:AD179))</f>
        <v>2</v>
      </c>
      <c r="W174" s="82"/>
      <c r="X174" s="20"/>
      <c r="Y174" s="20"/>
      <c r="Z174" s="24"/>
      <c r="AA174" s="24"/>
      <c r="AD174" s="85"/>
      <c r="AE174" s="86">
        <f>IF(O174="","",IF(O174&gt;Q174,1,0))</f>
        <v>1</v>
      </c>
      <c r="AF174" s="86">
        <f>IF(Q174="","",IF(O174&lt;Q174,1,0))</f>
        <v>0</v>
      </c>
      <c r="AG174" s="86"/>
      <c r="AH174" s="86"/>
      <c r="AI174" s="86"/>
      <c r="AJ174" s="86"/>
    </row>
    <row r="175" spans="2:36" s="11" customFormat="1" ht="15" customHeight="1">
      <c r="B175" s="95"/>
      <c r="C175" s="98"/>
      <c r="D175" s="78">
        <f>M172</f>
        <v>0</v>
      </c>
      <c r="E175" s="20">
        <f>IF(L172="","",L172)</f>
        <v>12</v>
      </c>
      <c r="F175" s="19" t="s">
        <v>109</v>
      </c>
      <c r="G175" s="20">
        <f>IF(J172="","",J172)</f>
        <v>15</v>
      </c>
      <c r="H175" s="80">
        <f>I172</f>
        <v>2</v>
      </c>
      <c r="I175" s="103"/>
      <c r="J175" s="104"/>
      <c r="K175" s="104"/>
      <c r="L175" s="104"/>
      <c r="M175" s="105"/>
      <c r="N175" s="78">
        <f>IF(O174="","",SUM(AE174:AE176))</f>
        <v>2</v>
      </c>
      <c r="O175" s="20">
        <v>15</v>
      </c>
      <c r="P175" s="19" t="s">
        <v>109</v>
      </c>
      <c r="Q175" s="20">
        <v>13</v>
      </c>
      <c r="R175" s="80">
        <f>IF(Q174="","",SUM(AF174:AF176))</f>
        <v>0</v>
      </c>
      <c r="S175" s="110"/>
      <c r="T175" s="113"/>
      <c r="U175" s="83"/>
      <c r="V175" s="110"/>
      <c r="W175" s="83"/>
      <c r="X175" s="20"/>
      <c r="Y175" s="20"/>
      <c r="Z175" s="24"/>
      <c r="AA175" s="24"/>
      <c r="AD175" s="85">
        <f>IF(S174="","",S174*1000+(D175+N175)*100+((D175+N175)-(H175+R175))*10+((SUM(E174:E176)+SUM(O174:O176))-(SUM(G174:G176)+SUM(Q174:Q176))))</f>
        <v>1201</v>
      </c>
      <c r="AE175" s="86">
        <f>IF(O175="","",IF(O175&gt;Q175,1,0))</f>
        <v>1</v>
      </c>
      <c r="AF175" s="86">
        <f>IF(Q175="","",IF(O175&lt;Q175,1,0))</f>
        <v>0</v>
      </c>
      <c r="AG175" s="86"/>
      <c r="AH175" s="86"/>
      <c r="AI175" s="86"/>
      <c r="AJ175" s="86"/>
    </row>
    <row r="176" spans="2:36" s="11" customFormat="1" ht="15" customHeight="1">
      <c r="B176" s="96"/>
      <c r="C176" s="99"/>
      <c r="D176" s="79"/>
      <c r="E176" s="22">
        <f>IF(L173="","",L173)</f>
      </c>
      <c r="F176" s="28" t="s">
        <v>109</v>
      </c>
      <c r="G176" s="22">
        <f>IF(J173="","",J173)</f>
      </c>
      <c r="H176" s="81"/>
      <c r="I176" s="106"/>
      <c r="J176" s="107"/>
      <c r="K176" s="107"/>
      <c r="L176" s="107"/>
      <c r="M176" s="108"/>
      <c r="N176" s="79"/>
      <c r="O176" s="22"/>
      <c r="P176" s="19" t="s">
        <v>109</v>
      </c>
      <c r="Q176" s="22"/>
      <c r="R176" s="81"/>
      <c r="S176" s="111"/>
      <c r="T176" s="114"/>
      <c r="U176" s="84"/>
      <c r="V176" s="111"/>
      <c r="W176" s="84"/>
      <c r="X176" s="20"/>
      <c r="Y176" s="20"/>
      <c r="Z176" s="24"/>
      <c r="AA176" s="24"/>
      <c r="AD176" s="85"/>
      <c r="AE176" s="86">
        <f>IF(O176="","",IF(O176&gt;Q176,1,0))</f>
      </c>
      <c r="AF176" s="86">
        <f>IF(Q176="","",IF(O176&lt;Q176,1,0))</f>
      </c>
      <c r="AG176" s="86"/>
      <c r="AH176" s="86"/>
      <c r="AI176" s="86"/>
      <c r="AJ176" s="86"/>
    </row>
    <row r="177" spans="2:36" s="11" customFormat="1" ht="15" customHeight="1">
      <c r="B177" s="95" t="s">
        <v>134</v>
      </c>
      <c r="C177" s="97" t="s">
        <v>137</v>
      </c>
      <c r="D177" s="17" t="str">
        <f>IF(E177="","",IF(D178&gt;H178,"○","×"))</f>
        <v>×</v>
      </c>
      <c r="E177" s="18">
        <f>IF(Q171="","",Q171)</f>
        <v>10</v>
      </c>
      <c r="F177" s="25" t="s">
        <v>109</v>
      </c>
      <c r="G177" s="18">
        <f>IF(O171="","",O171)</f>
        <v>15</v>
      </c>
      <c r="H177" s="27"/>
      <c r="I177" s="17" t="str">
        <f>IF(J177="","",IF(I178&gt;M178,"○","×"))</f>
        <v>×</v>
      </c>
      <c r="J177" s="18">
        <f>IF(Q174="","",Q174)</f>
        <v>10</v>
      </c>
      <c r="K177" s="19" t="s">
        <v>109</v>
      </c>
      <c r="L177" s="18">
        <f>IF(O174="","",O174)</f>
        <v>15</v>
      </c>
      <c r="M177" s="27"/>
      <c r="N177" s="100"/>
      <c r="O177" s="101"/>
      <c r="P177" s="101"/>
      <c r="Q177" s="101"/>
      <c r="R177" s="102"/>
      <c r="S177" s="109">
        <f>IF(D177="","",COUNTIF(D177:M177,"○"))</f>
        <v>0</v>
      </c>
      <c r="T177" s="112" t="s">
        <v>18</v>
      </c>
      <c r="U177" s="82">
        <f>IF(D177="","",COUNTIF(D177:M177,"×"))</f>
        <v>2</v>
      </c>
      <c r="V177" s="109">
        <f>IF(AD178="","",RANK(AD178,AD171:AD179))</f>
        <v>3</v>
      </c>
      <c r="W177" s="82"/>
      <c r="X177" s="20"/>
      <c r="Y177" s="20"/>
      <c r="Z177" s="24"/>
      <c r="AA177" s="24"/>
      <c r="AD177" s="85"/>
      <c r="AE177" s="86"/>
      <c r="AF177" s="86"/>
      <c r="AG177" s="86"/>
      <c r="AH177" s="86"/>
      <c r="AI177" s="86"/>
      <c r="AJ177" s="86"/>
    </row>
    <row r="178" spans="2:36" s="11" customFormat="1" ht="15" customHeight="1">
      <c r="B178" s="95"/>
      <c r="C178" s="98"/>
      <c r="D178" s="78">
        <f>R172</f>
        <v>1</v>
      </c>
      <c r="E178" s="20">
        <f>IF(Q172="","",Q172)</f>
        <v>15</v>
      </c>
      <c r="F178" s="19" t="s">
        <v>109</v>
      </c>
      <c r="G178" s="20">
        <f>IF(O172="","",O172)</f>
        <v>8</v>
      </c>
      <c r="H178" s="80">
        <f>N172</f>
        <v>2</v>
      </c>
      <c r="I178" s="78">
        <f>R175</f>
        <v>0</v>
      </c>
      <c r="J178" s="20">
        <f>IF(Q175="","",Q175)</f>
        <v>13</v>
      </c>
      <c r="K178" s="19" t="s">
        <v>109</v>
      </c>
      <c r="L178" s="21">
        <f>IF(O175="","",O175)</f>
        <v>15</v>
      </c>
      <c r="M178" s="80">
        <f>N175</f>
        <v>2</v>
      </c>
      <c r="N178" s="103"/>
      <c r="O178" s="104"/>
      <c r="P178" s="104"/>
      <c r="Q178" s="104"/>
      <c r="R178" s="105"/>
      <c r="S178" s="110"/>
      <c r="T178" s="113"/>
      <c r="U178" s="83"/>
      <c r="V178" s="110"/>
      <c r="W178" s="83"/>
      <c r="X178" s="20"/>
      <c r="Y178" s="20"/>
      <c r="Z178" s="24"/>
      <c r="AA178" s="24"/>
      <c r="AD178" s="85">
        <f>IF(S177="","",S177*1000+(D178+I178)*100+((D178+I178)-(H178+M178))*10+((SUM(E177:E179)+SUM(J177:J179))-(SUM(G177:G179)+SUM(L177:L179))))</f>
        <v>56</v>
      </c>
      <c r="AE178" s="86"/>
      <c r="AF178" s="86"/>
      <c r="AG178" s="86"/>
      <c r="AH178" s="86"/>
      <c r="AI178" s="86"/>
      <c r="AJ178" s="86"/>
    </row>
    <row r="179" spans="2:36" s="11" customFormat="1" ht="15" customHeight="1">
      <c r="B179" s="96"/>
      <c r="C179" s="99"/>
      <c r="D179" s="79"/>
      <c r="E179" s="22">
        <f>IF(Q173="","",Q173)</f>
        <v>6</v>
      </c>
      <c r="F179" s="28" t="s">
        <v>109</v>
      </c>
      <c r="G179" s="22">
        <f>IF(O173="","",O173)</f>
        <v>15</v>
      </c>
      <c r="H179" s="81"/>
      <c r="I179" s="79"/>
      <c r="J179" s="22">
        <f>IF(Q176="","",Q176)</f>
      </c>
      <c r="K179" s="19" t="s">
        <v>109</v>
      </c>
      <c r="L179" s="23">
        <f>IF(O176="","",O176)</f>
      </c>
      <c r="M179" s="81"/>
      <c r="N179" s="106"/>
      <c r="O179" s="107"/>
      <c r="P179" s="107"/>
      <c r="Q179" s="107"/>
      <c r="R179" s="108"/>
      <c r="S179" s="111"/>
      <c r="T179" s="114"/>
      <c r="U179" s="84"/>
      <c r="V179" s="111"/>
      <c r="W179" s="84"/>
      <c r="X179" s="20"/>
      <c r="Y179" s="20"/>
      <c r="Z179" s="24"/>
      <c r="AA179" s="24"/>
      <c r="AD179" s="85"/>
      <c r="AE179" s="86"/>
      <c r="AF179" s="86"/>
      <c r="AG179" s="86"/>
      <c r="AH179" s="86"/>
      <c r="AI179" s="86"/>
      <c r="AJ179" s="86"/>
    </row>
    <row r="180" spans="2:36" s="29" customFormat="1" ht="15" customHeight="1">
      <c r="B180" s="30"/>
      <c r="C180" s="30"/>
      <c r="K180" s="32"/>
      <c r="AD180" s="85"/>
      <c r="AE180" s="86"/>
      <c r="AF180" s="86"/>
      <c r="AG180" s="86"/>
      <c r="AH180" s="86"/>
      <c r="AI180" s="86"/>
      <c r="AJ180" s="86"/>
    </row>
    <row r="181" spans="2:36" s="11" customFormat="1" ht="15" customHeight="1">
      <c r="B181" s="12" t="s">
        <v>29</v>
      </c>
      <c r="C181" s="13"/>
      <c r="D181" s="91" t="s">
        <v>247</v>
      </c>
      <c r="E181" s="92"/>
      <c r="F181" s="92"/>
      <c r="G181" s="92"/>
      <c r="H181" s="93"/>
      <c r="I181" s="91" t="s">
        <v>146</v>
      </c>
      <c r="J181" s="92"/>
      <c r="K181" s="92"/>
      <c r="L181" s="92"/>
      <c r="M181" s="93"/>
      <c r="N181" s="91" t="s">
        <v>147</v>
      </c>
      <c r="O181" s="92"/>
      <c r="P181" s="92"/>
      <c r="Q181" s="92"/>
      <c r="R181" s="93"/>
      <c r="S181" s="14"/>
      <c r="T181" s="15" t="s">
        <v>15</v>
      </c>
      <c r="U181" s="15"/>
      <c r="V181" s="91" t="s">
        <v>16</v>
      </c>
      <c r="W181" s="93"/>
      <c r="AA181" s="16"/>
      <c r="AD181" s="85"/>
      <c r="AE181" s="86"/>
      <c r="AF181" s="86"/>
      <c r="AG181" s="86"/>
      <c r="AH181" s="86"/>
      <c r="AI181" s="86"/>
      <c r="AJ181" s="86"/>
    </row>
    <row r="182" spans="2:36" s="11" customFormat="1" ht="15" customHeight="1">
      <c r="B182" s="94" t="s">
        <v>141</v>
      </c>
      <c r="C182" s="97" t="s">
        <v>246</v>
      </c>
      <c r="D182" s="100"/>
      <c r="E182" s="101"/>
      <c r="F182" s="101"/>
      <c r="G182" s="101"/>
      <c r="H182" s="102"/>
      <c r="I182" s="17" t="str">
        <f>IF(I183="","",IF(I183&gt;M183,"○","×"))</f>
        <v>○</v>
      </c>
      <c r="J182" s="18">
        <v>15</v>
      </c>
      <c r="K182" s="19" t="s">
        <v>109</v>
      </c>
      <c r="L182" s="18">
        <v>5</v>
      </c>
      <c r="M182" s="9"/>
      <c r="N182" s="10" t="str">
        <f>IF(N183="","",IF(N183&gt;R183,"○","×"))</f>
        <v>○</v>
      </c>
      <c r="O182" s="18">
        <v>15</v>
      </c>
      <c r="P182" s="19" t="s">
        <v>19</v>
      </c>
      <c r="Q182" s="18">
        <v>8</v>
      </c>
      <c r="R182" s="9"/>
      <c r="S182" s="109">
        <f>IF(I182="","",COUNTIF(I182:R182,"○"))</f>
        <v>2</v>
      </c>
      <c r="T182" s="112" t="s">
        <v>18</v>
      </c>
      <c r="U182" s="82">
        <f>IF(I182="","",COUNTIF(I182:R182,"×"))</f>
        <v>0</v>
      </c>
      <c r="V182" s="109">
        <f>IF(AD183="","",RANK(AD183,AD182:AD190))</f>
        <v>1</v>
      </c>
      <c r="W182" s="82"/>
      <c r="X182" s="20"/>
      <c r="Y182" s="20"/>
      <c r="Z182" s="16"/>
      <c r="AA182" s="16"/>
      <c r="AD182" s="85"/>
      <c r="AE182" s="86">
        <f>IF(J182="","",IF(J182&gt;L182,1,0))</f>
        <v>1</v>
      </c>
      <c r="AF182" s="86">
        <f>IF(L182="","",IF(J182&lt;L182,1,0))</f>
        <v>0</v>
      </c>
      <c r="AG182" s="86">
        <f>IF(O182="","",IF(O182&gt;Q182,1,0))</f>
        <v>1</v>
      </c>
      <c r="AH182" s="86">
        <f>IF(Q182="","",IF(O182&lt;Q182,1,0))</f>
        <v>0</v>
      </c>
      <c r="AI182" s="86"/>
      <c r="AJ182" s="86"/>
    </row>
    <row r="183" spans="2:36" s="11" customFormat="1" ht="15" customHeight="1">
      <c r="B183" s="95"/>
      <c r="C183" s="98"/>
      <c r="D183" s="103"/>
      <c r="E183" s="104"/>
      <c r="F183" s="104"/>
      <c r="G183" s="104"/>
      <c r="H183" s="105"/>
      <c r="I183" s="78">
        <f>IF(J182="","",SUM(AE182:AE184))</f>
        <v>2</v>
      </c>
      <c r="J183" s="20">
        <v>15</v>
      </c>
      <c r="K183" s="19" t="s">
        <v>19</v>
      </c>
      <c r="L183" s="20">
        <v>3</v>
      </c>
      <c r="M183" s="80">
        <f>IF(L182="","",SUM(AF182:AF184))</f>
        <v>0</v>
      </c>
      <c r="N183" s="78">
        <f>IF(O182="","",SUM(AG182:AG184))</f>
        <v>2</v>
      </c>
      <c r="O183" s="21">
        <v>15</v>
      </c>
      <c r="P183" s="19" t="s">
        <v>19</v>
      </c>
      <c r="Q183" s="21">
        <v>6</v>
      </c>
      <c r="R183" s="80">
        <f>IF(Q182="","",SUM(AH182:AH184))</f>
        <v>0</v>
      </c>
      <c r="S183" s="110"/>
      <c r="T183" s="113"/>
      <c r="U183" s="83"/>
      <c r="V183" s="110"/>
      <c r="W183" s="83"/>
      <c r="X183" s="20"/>
      <c r="Y183" s="20"/>
      <c r="Z183" s="16"/>
      <c r="AA183" s="16"/>
      <c r="AD183" s="85">
        <f>IF(S182="","",S182*1000+(I183+N183)*100+((I183+N183)-(M183+R183))*10+((SUM(J182:J184)+SUM(O182:O184))-(SUM(L182:L184)+SUM(Q182:Q184))))</f>
        <v>2478</v>
      </c>
      <c r="AE183" s="86">
        <f>IF(J183="","",IF(J183&gt;L183,1,0))</f>
        <v>1</v>
      </c>
      <c r="AF183" s="86">
        <f>IF(L183="","",IF(J183&lt;L183,1,0))</f>
        <v>0</v>
      </c>
      <c r="AG183" s="86">
        <f>IF(O183="","",IF(O183&gt;Q183,1,0))</f>
        <v>1</v>
      </c>
      <c r="AH183" s="86">
        <f>IF(Q183="","",IF(O183&lt;Q183,1,0))</f>
        <v>0</v>
      </c>
      <c r="AI183" s="86"/>
      <c r="AJ183" s="86"/>
    </row>
    <row r="184" spans="2:36" s="11" customFormat="1" ht="15" customHeight="1">
      <c r="B184" s="96"/>
      <c r="C184" s="99"/>
      <c r="D184" s="106"/>
      <c r="E184" s="107"/>
      <c r="F184" s="107"/>
      <c r="G184" s="107"/>
      <c r="H184" s="108"/>
      <c r="I184" s="79"/>
      <c r="J184" s="22"/>
      <c r="K184" s="19" t="s">
        <v>19</v>
      </c>
      <c r="L184" s="22"/>
      <c r="M184" s="81"/>
      <c r="N184" s="79"/>
      <c r="O184" s="23"/>
      <c r="P184" s="19" t="s">
        <v>19</v>
      </c>
      <c r="Q184" s="23"/>
      <c r="R184" s="81"/>
      <c r="S184" s="111"/>
      <c r="T184" s="114"/>
      <c r="U184" s="84"/>
      <c r="V184" s="111"/>
      <c r="W184" s="84"/>
      <c r="X184" s="20"/>
      <c r="Y184" s="20"/>
      <c r="Z184" s="24"/>
      <c r="AA184" s="24"/>
      <c r="AD184" s="85"/>
      <c r="AE184" s="86">
        <f>IF(J184="","",IF(J184&gt;L184,1,0))</f>
      </c>
      <c r="AF184" s="86">
        <f>IF(L184="","",IF(J184&lt;L184,1,0))</f>
      </c>
      <c r="AG184" s="86">
        <f>IF(O184="","",IF(O184&gt;Q184,1,0))</f>
      </c>
      <c r="AH184" s="86">
        <f>IF(Q184="","",IF(O184&lt;Q184,1,0))</f>
      </c>
      <c r="AI184" s="86"/>
      <c r="AJ184" s="86"/>
    </row>
    <row r="185" spans="2:36" s="11" customFormat="1" ht="15" customHeight="1">
      <c r="B185" s="94" t="s">
        <v>142</v>
      </c>
      <c r="C185" s="97" t="s">
        <v>144</v>
      </c>
      <c r="D185" s="17" t="str">
        <f>IF(E185="","",IF(D186&gt;H186,"○","×"))</f>
        <v>×</v>
      </c>
      <c r="E185" s="18">
        <f>IF(L182="","",L182)</f>
        <v>5</v>
      </c>
      <c r="F185" s="25" t="s">
        <v>19</v>
      </c>
      <c r="G185" s="18">
        <f>IF(J182="","",J182)</f>
        <v>15</v>
      </c>
      <c r="H185" s="26"/>
      <c r="I185" s="100"/>
      <c r="J185" s="101"/>
      <c r="K185" s="101"/>
      <c r="L185" s="101"/>
      <c r="M185" s="102"/>
      <c r="N185" s="17" t="str">
        <f>IF(O185="","",IF(N186&gt;R186,"○","×"))</f>
        <v>○</v>
      </c>
      <c r="O185" s="18">
        <v>15</v>
      </c>
      <c r="P185" s="25" t="s">
        <v>19</v>
      </c>
      <c r="Q185" s="18">
        <v>14</v>
      </c>
      <c r="R185" s="27"/>
      <c r="S185" s="109">
        <f>IF(D185="","",COUNTIF(D185:R187,"○"))</f>
        <v>1</v>
      </c>
      <c r="T185" s="112" t="s">
        <v>18</v>
      </c>
      <c r="U185" s="82">
        <f>IF(D185="","",COUNTIF(D185:R187,"×"))</f>
        <v>1</v>
      </c>
      <c r="V185" s="109">
        <f>IF(AD186="","",RANK(AD186,AD182:AD190))</f>
        <v>2</v>
      </c>
      <c r="W185" s="82"/>
      <c r="X185" s="20"/>
      <c r="Y185" s="20"/>
      <c r="Z185" s="24"/>
      <c r="AA185" s="24"/>
      <c r="AD185" s="85"/>
      <c r="AE185" s="86">
        <f>IF(O185="","",IF(O185&gt;Q185,1,0))</f>
        <v>1</v>
      </c>
      <c r="AF185" s="86">
        <f>IF(Q185="","",IF(O185&lt;Q185,1,0))</f>
        <v>0</v>
      </c>
      <c r="AG185" s="86"/>
      <c r="AH185" s="86"/>
      <c r="AI185" s="86"/>
      <c r="AJ185" s="86"/>
    </row>
    <row r="186" spans="2:36" s="11" customFormat="1" ht="15" customHeight="1">
      <c r="B186" s="95"/>
      <c r="C186" s="98"/>
      <c r="D186" s="78">
        <f>M183</f>
        <v>0</v>
      </c>
      <c r="E186" s="20">
        <f>IF(L183="","",L183)</f>
        <v>3</v>
      </c>
      <c r="F186" s="19" t="s">
        <v>19</v>
      </c>
      <c r="G186" s="20">
        <f>IF(J183="","",J183)</f>
        <v>15</v>
      </c>
      <c r="H186" s="80">
        <f>I183</f>
        <v>2</v>
      </c>
      <c r="I186" s="103"/>
      <c r="J186" s="104"/>
      <c r="K186" s="104"/>
      <c r="L186" s="104"/>
      <c r="M186" s="105"/>
      <c r="N186" s="78">
        <f>IF(O185="","",SUM(AE185:AE187))</f>
        <v>2</v>
      </c>
      <c r="O186" s="20">
        <v>8</v>
      </c>
      <c r="P186" s="19" t="s">
        <v>19</v>
      </c>
      <c r="Q186" s="20">
        <v>15</v>
      </c>
      <c r="R186" s="80">
        <f>IF(Q185="","",SUM(AF185:AF187))</f>
        <v>1</v>
      </c>
      <c r="S186" s="110"/>
      <c r="T186" s="113"/>
      <c r="U186" s="83"/>
      <c r="V186" s="110"/>
      <c r="W186" s="83"/>
      <c r="X186" s="20"/>
      <c r="Y186" s="20"/>
      <c r="Z186" s="24"/>
      <c r="AA186" s="24"/>
      <c r="AD186" s="85">
        <f>IF(S185="","",S185*1000+(D186+N186)*100+((D186+N186)-(H186+R186))*10+((SUM(E185:E187)+SUM(O185:O187))-(SUM(G185:G187)+SUM(Q185:Q187))))</f>
        <v>1164</v>
      </c>
      <c r="AE186" s="86">
        <f>IF(O186="","",IF(O186&gt;Q186,1,0))</f>
        <v>0</v>
      </c>
      <c r="AF186" s="86">
        <f>IF(Q186="","",IF(O186&lt;Q186,1,0))</f>
        <v>1</v>
      </c>
      <c r="AG186" s="86"/>
      <c r="AH186" s="86"/>
      <c r="AI186" s="86"/>
      <c r="AJ186" s="86"/>
    </row>
    <row r="187" spans="2:36" s="11" customFormat="1" ht="15" customHeight="1">
      <c r="B187" s="96"/>
      <c r="C187" s="99"/>
      <c r="D187" s="79"/>
      <c r="E187" s="22">
        <f>IF(L184="","",L184)</f>
      </c>
      <c r="F187" s="28" t="s">
        <v>19</v>
      </c>
      <c r="G187" s="22">
        <f>IF(J184="","",J184)</f>
      </c>
      <c r="H187" s="81"/>
      <c r="I187" s="106"/>
      <c r="J187" s="107"/>
      <c r="K187" s="107"/>
      <c r="L187" s="107"/>
      <c r="M187" s="108"/>
      <c r="N187" s="79"/>
      <c r="O187" s="22">
        <v>15</v>
      </c>
      <c r="P187" s="19" t="s">
        <v>19</v>
      </c>
      <c r="Q187" s="22">
        <v>13</v>
      </c>
      <c r="R187" s="81"/>
      <c r="S187" s="111"/>
      <c r="T187" s="114"/>
      <c r="U187" s="84"/>
      <c r="V187" s="111"/>
      <c r="W187" s="84"/>
      <c r="X187" s="20"/>
      <c r="Y187" s="20"/>
      <c r="Z187" s="24"/>
      <c r="AA187" s="24"/>
      <c r="AD187" s="85"/>
      <c r="AE187" s="86">
        <f>IF(O187="","",IF(O187&gt;Q187,1,0))</f>
        <v>1</v>
      </c>
      <c r="AF187" s="86">
        <f>IF(Q187="","",IF(O187&lt;Q187,1,0))</f>
        <v>0</v>
      </c>
      <c r="AG187" s="86"/>
      <c r="AH187" s="86"/>
      <c r="AI187" s="86"/>
      <c r="AJ187" s="86"/>
    </row>
    <row r="188" spans="2:36" s="11" customFormat="1" ht="15" customHeight="1">
      <c r="B188" s="95" t="s">
        <v>143</v>
      </c>
      <c r="C188" s="97" t="s">
        <v>145</v>
      </c>
      <c r="D188" s="17" t="str">
        <f>IF(E188="","",IF(D189&gt;H189,"○","×"))</f>
        <v>×</v>
      </c>
      <c r="E188" s="18">
        <f>IF(Q182="","",Q182)</f>
        <v>8</v>
      </c>
      <c r="F188" s="25" t="s">
        <v>19</v>
      </c>
      <c r="G188" s="18">
        <f>IF(O182="","",O182)</f>
        <v>15</v>
      </c>
      <c r="H188" s="27"/>
      <c r="I188" s="17" t="str">
        <f>IF(J188="","",IF(I189&gt;M189,"○","×"))</f>
        <v>×</v>
      </c>
      <c r="J188" s="18">
        <f>IF(Q185="","",Q185)</f>
        <v>14</v>
      </c>
      <c r="K188" s="19" t="s">
        <v>19</v>
      </c>
      <c r="L188" s="18">
        <f>IF(O185="","",O185)</f>
        <v>15</v>
      </c>
      <c r="M188" s="27"/>
      <c r="N188" s="100"/>
      <c r="O188" s="101"/>
      <c r="P188" s="101"/>
      <c r="Q188" s="101"/>
      <c r="R188" s="102"/>
      <c r="S188" s="109">
        <f>IF(D188="","",COUNTIF(D188:M188,"○"))</f>
        <v>0</v>
      </c>
      <c r="T188" s="112" t="s">
        <v>18</v>
      </c>
      <c r="U188" s="82">
        <f>IF(D188="","",COUNTIF(D188:M188,"×"))</f>
        <v>2</v>
      </c>
      <c r="V188" s="109">
        <f>IF(AD189="","",RANK(AD189,AD182:AD190))</f>
        <v>3</v>
      </c>
      <c r="W188" s="82"/>
      <c r="X188" s="20"/>
      <c r="Y188" s="20"/>
      <c r="Z188" s="24"/>
      <c r="AA188" s="24"/>
      <c r="AD188" s="85"/>
      <c r="AE188" s="86"/>
      <c r="AF188" s="86"/>
      <c r="AG188" s="86"/>
      <c r="AH188" s="86"/>
      <c r="AI188" s="86"/>
      <c r="AJ188" s="86"/>
    </row>
    <row r="189" spans="2:36" s="11" customFormat="1" ht="15" customHeight="1">
      <c r="B189" s="95"/>
      <c r="C189" s="98"/>
      <c r="D189" s="78">
        <f>R183</f>
        <v>0</v>
      </c>
      <c r="E189" s="20">
        <f>IF(Q183="","",Q183)</f>
        <v>6</v>
      </c>
      <c r="F189" s="19" t="s">
        <v>19</v>
      </c>
      <c r="G189" s="20">
        <f>IF(O183="","",O183)</f>
        <v>15</v>
      </c>
      <c r="H189" s="80">
        <f>N183</f>
        <v>2</v>
      </c>
      <c r="I189" s="78">
        <f>R186</f>
        <v>1</v>
      </c>
      <c r="J189" s="20">
        <f>IF(Q186="","",Q186)</f>
        <v>15</v>
      </c>
      <c r="K189" s="19" t="s">
        <v>19</v>
      </c>
      <c r="L189" s="21">
        <f>IF(O186="","",O186)</f>
        <v>8</v>
      </c>
      <c r="M189" s="80">
        <f>N186</f>
        <v>2</v>
      </c>
      <c r="N189" s="103"/>
      <c r="O189" s="104"/>
      <c r="P189" s="104"/>
      <c r="Q189" s="104"/>
      <c r="R189" s="105"/>
      <c r="S189" s="110"/>
      <c r="T189" s="113"/>
      <c r="U189" s="83"/>
      <c r="V189" s="110"/>
      <c r="W189" s="83"/>
      <c r="X189" s="20"/>
      <c r="Y189" s="20"/>
      <c r="Z189" s="24"/>
      <c r="AA189" s="24"/>
      <c r="AD189" s="85">
        <f>IF(S188="","",S188*1000+(D189+I189)*100+((D189+I189)-(H189+M189))*10+((SUM(E188:E190)+SUM(J188:J190))-(SUM(G188:G190)+SUM(L188:L190))))</f>
        <v>58</v>
      </c>
      <c r="AE189" s="86"/>
      <c r="AF189" s="86"/>
      <c r="AG189" s="86"/>
      <c r="AH189" s="86"/>
      <c r="AI189" s="86"/>
      <c r="AJ189" s="86"/>
    </row>
    <row r="190" spans="2:36" s="11" customFormat="1" ht="15" customHeight="1">
      <c r="B190" s="96"/>
      <c r="C190" s="99"/>
      <c r="D190" s="79"/>
      <c r="E190" s="22">
        <f>IF(Q184="","",Q184)</f>
      </c>
      <c r="F190" s="28" t="s">
        <v>19</v>
      </c>
      <c r="G190" s="22">
        <f>IF(O184="","",O184)</f>
      </c>
      <c r="H190" s="81"/>
      <c r="I190" s="79"/>
      <c r="J190" s="22">
        <f>IF(Q187="","",Q187)</f>
        <v>13</v>
      </c>
      <c r="K190" s="19" t="s">
        <v>19</v>
      </c>
      <c r="L190" s="23">
        <f>IF(O187="","",O187)</f>
        <v>15</v>
      </c>
      <c r="M190" s="81"/>
      <c r="N190" s="106"/>
      <c r="O190" s="107"/>
      <c r="P190" s="107"/>
      <c r="Q190" s="107"/>
      <c r="R190" s="108"/>
      <c r="S190" s="111"/>
      <c r="T190" s="114"/>
      <c r="U190" s="84"/>
      <c r="V190" s="111"/>
      <c r="W190" s="84"/>
      <c r="X190" s="20"/>
      <c r="Y190" s="20"/>
      <c r="Z190" s="24"/>
      <c r="AA190" s="24"/>
      <c r="AD190" s="85"/>
      <c r="AE190" s="86"/>
      <c r="AF190" s="86"/>
      <c r="AG190" s="86"/>
      <c r="AH190" s="86"/>
      <c r="AI190" s="86"/>
      <c r="AJ190" s="86"/>
    </row>
    <row r="191" spans="11:36" ht="13.5">
      <c r="K191" s="38"/>
      <c r="AD191" s="87"/>
      <c r="AE191" s="88"/>
      <c r="AF191" s="88"/>
      <c r="AG191" s="88"/>
      <c r="AH191" s="88"/>
      <c r="AI191" s="88"/>
      <c r="AJ191" s="88"/>
    </row>
    <row r="192" spans="2:36" s="11" customFormat="1" ht="15" customHeight="1">
      <c r="B192" s="12" t="s">
        <v>64</v>
      </c>
      <c r="C192" s="13"/>
      <c r="D192" s="91" t="s">
        <v>153</v>
      </c>
      <c r="E192" s="92"/>
      <c r="F192" s="92"/>
      <c r="G192" s="92"/>
      <c r="H192" s="93"/>
      <c r="I192" s="91" t="s">
        <v>154</v>
      </c>
      <c r="J192" s="92"/>
      <c r="K192" s="92"/>
      <c r="L192" s="92"/>
      <c r="M192" s="93"/>
      <c r="N192" s="91" t="s">
        <v>155</v>
      </c>
      <c r="O192" s="92"/>
      <c r="P192" s="92"/>
      <c r="Q192" s="92"/>
      <c r="R192" s="93"/>
      <c r="S192" s="14"/>
      <c r="T192" s="15" t="s">
        <v>15</v>
      </c>
      <c r="U192" s="15"/>
      <c r="V192" s="91" t="s">
        <v>16</v>
      </c>
      <c r="W192" s="93"/>
      <c r="AA192" s="16"/>
      <c r="AD192" s="85"/>
      <c r="AE192" s="86"/>
      <c r="AF192" s="86"/>
      <c r="AG192" s="86"/>
      <c r="AH192" s="86"/>
      <c r="AI192" s="86"/>
      <c r="AJ192" s="86"/>
    </row>
    <row r="193" spans="2:36" s="11" customFormat="1" ht="15" customHeight="1">
      <c r="B193" s="94" t="s">
        <v>124</v>
      </c>
      <c r="C193" s="97" t="s">
        <v>150</v>
      </c>
      <c r="D193" s="100"/>
      <c r="E193" s="101"/>
      <c r="F193" s="101"/>
      <c r="G193" s="101"/>
      <c r="H193" s="102"/>
      <c r="I193" s="17" t="str">
        <f>IF(I194="","",IF(I194&gt;M194,"○","×"))</f>
        <v>○</v>
      </c>
      <c r="J193" s="18">
        <v>15</v>
      </c>
      <c r="K193" s="19" t="s">
        <v>19</v>
      </c>
      <c r="L193" s="18">
        <v>9</v>
      </c>
      <c r="M193" s="9"/>
      <c r="N193" s="10" t="str">
        <f>IF(N194="","",IF(N194&gt;R194,"○","×"))</f>
        <v>×</v>
      </c>
      <c r="O193" s="18">
        <v>15</v>
      </c>
      <c r="P193" s="19" t="s">
        <v>19</v>
      </c>
      <c r="Q193" s="18">
        <v>14</v>
      </c>
      <c r="R193" s="9"/>
      <c r="S193" s="109">
        <f>IF(I193="","",COUNTIF(I193:R193,"○"))</f>
        <v>1</v>
      </c>
      <c r="T193" s="112" t="s">
        <v>18</v>
      </c>
      <c r="U193" s="82">
        <f>IF(I193="","",COUNTIF(I193:R193,"×"))</f>
        <v>1</v>
      </c>
      <c r="V193" s="109">
        <f>IF(AD194="","",RANK(AD194,AD193:AD201))</f>
        <v>2</v>
      </c>
      <c r="W193" s="82"/>
      <c r="X193" s="20"/>
      <c r="Y193" s="20"/>
      <c r="Z193" s="16"/>
      <c r="AA193" s="16"/>
      <c r="AD193" s="85"/>
      <c r="AE193" s="86">
        <f>IF(J193="","",IF(J193&gt;L193,1,0))</f>
        <v>1</v>
      </c>
      <c r="AF193" s="86">
        <f>IF(L193="","",IF(J193&lt;L193,1,0))</f>
        <v>0</v>
      </c>
      <c r="AG193" s="86">
        <f>IF(O193="","",IF(O193&gt;Q193,1,0))</f>
        <v>1</v>
      </c>
      <c r="AH193" s="86">
        <f>IF(Q193="","",IF(O193&lt;Q193,1,0))</f>
        <v>0</v>
      </c>
      <c r="AI193" s="86"/>
      <c r="AJ193" s="86"/>
    </row>
    <row r="194" spans="2:36" s="11" customFormat="1" ht="15" customHeight="1">
      <c r="B194" s="95"/>
      <c r="C194" s="98"/>
      <c r="D194" s="103"/>
      <c r="E194" s="104"/>
      <c r="F194" s="104"/>
      <c r="G194" s="104"/>
      <c r="H194" s="105"/>
      <c r="I194" s="78">
        <f>IF(J193="","",SUM(AE193:AE195))</f>
        <v>2</v>
      </c>
      <c r="J194" s="20">
        <v>15</v>
      </c>
      <c r="K194" s="19" t="s">
        <v>110</v>
      </c>
      <c r="L194" s="20">
        <v>8</v>
      </c>
      <c r="M194" s="80">
        <f>IF(L193="","",SUM(AF193:AF195))</f>
        <v>0</v>
      </c>
      <c r="N194" s="78">
        <f>IF(O193="","",SUM(AG193:AG195))</f>
        <v>1</v>
      </c>
      <c r="O194" s="21">
        <v>11</v>
      </c>
      <c r="P194" s="19" t="s">
        <v>110</v>
      </c>
      <c r="Q194" s="21">
        <v>15</v>
      </c>
      <c r="R194" s="80">
        <f>IF(Q193="","",SUM(AH193:AH195))</f>
        <v>2</v>
      </c>
      <c r="S194" s="110"/>
      <c r="T194" s="113"/>
      <c r="U194" s="83"/>
      <c r="V194" s="110"/>
      <c r="W194" s="83"/>
      <c r="X194" s="20"/>
      <c r="Y194" s="20"/>
      <c r="Z194" s="16"/>
      <c r="AA194" s="16"/>
      <c r="AD194" s="85">
        <f>IF(S193="","",S193*1000+(I194+N194)*100+((I194+N194)-(M194+R194))*10+((SUM(J193:J195)+SUM(O193:O195))-(SUM(L193:L195)+SUM(Q193:Q195))))</f>
        <v>1311</v>
      </c>
      <c r="AE194" s="86">
        <f>IF(J194="","",IF(J194&gt;L194,1,0))</f>
        <v>1</v>
      </c>
      <c r="AF194" s="86">
        <f>IF(L194="","",IF(J194&lt;L194,1,0))</f>
        <v>0</v>
      </c>
      <c r="AG194" s="86">
        <f>IF(O194="","",IF(O194&gt;Q194,1,0))</f>
        <v>0</v>
      </c>
      <c r="AH194" s="86">
        <f>IF(Q194="","",IF(O194&lt;Q194,1,0))</f>
        <v>1</v>
      </c>
      <c r="AI194" s="86"/>
      <c r="AJ194" s="86"/>
    </row>
    <row r="195" spans="2:36" s="11" customFormat="1" ht="15" customHeight="1">
      <c r="B195" s="96"/>
      <c r="C195" s="99"/>
      <c r="D195" s="106"/>
      <c r="E195" s="107"/>
      <c r="F195" s="107"/>
      <c r="G195" s="107"/>
      <c r="H195" s="108"/>
      <c r="I195" s="79"/>
      <c r="J195" s="22"/>
      <c r="K195" s="19" t="s">
        <v>31</v>
      </c>
      <c r="L195" s="22"/>
      <c r="M195" s="81"/>
      <c r="N195" s="79"/>
      <c r="O195" s="23">
        <v>6</v>
      </c>
      <c r="P195" s="19" t="s">
        <v>31</v>
      </c>
      <c r="Q195" s="23">
        <v>15</v>
      </c>
      <c r="R195" s="81"/>
      <c r="S195" s="111"/>
      <c r="T195" s="114"/>
      <c r="U195" s="84"/>
      <c r="V195" s="111"/>
      <c r="W195" s="84"/>
      <c r="X195" s="20"/>
      <c r="Y195" s="20"/>
      <c r="Z195" s="24"/>
      <c r="AA195" s="24"/>
      <c r="AD195" s="85"/>
      <c r="AE195" s="86">
        <f>IF(J195="","",IF(J195&gt;L195,1,0))</f>
      </c>
      <c r="AF195" s="86">
        <f>IF(L195="","",IF(J195&lt;L195,1,0))</f>
      </c>
      <c r="AG195" s="86">
        <f>IF(O195="","",IF(O195&gt;Q195,1,0))</f>
        <v>0</v>
      </c>
      <c r="AH195" s="86">
        <f>IF(Q195="","",IF(O195&lt;Q195,1,0))</f>
        <v>1</v>
      </c>
      <c r="AI195" s="86"/>
      <c r="AJ195" s="86"/>
    </row>
    <row r="196" spans="2:36" s="11" customFormat="1" ht="15" customHeight="1">
      <c r="B196" s="94" t="s">
        <v>148</v>
      </c>
      <c r="C196" s="97" t="s">
        <v>151</v>
      </c>
      <c r="D196" s="17" t="str">
        <f>IF(E196="","",IF(D197&gt;H197,"○","×"))</f>
        <v>×</v>
      </c>
      <c r="E196" s="18">
        <f>IF(L193="","",L193)</f>
        <v>9</v>
      </c>
      <c r="F196" s="25" t="s">
        <v>19</v>
      </c>
      <c r="G196" s="18">
        <f>IF(J193="","",J193)</f>
        <v>15</v>
      </c>
      <c r="H196" s="26"/>
      <c r="I196" s="100"/>
      <c r="J196" s="101"/>
      <c r="K196" s="101"/>
      <c r="L196" s="101"/>
      <c r="M196" s="102"/>
      <c r="N196" s="17" t="str">
        <f>IF(O196="","",IF(N197&gt;R197,"○","×"))</f>
        <v>×</v>
      </c>
      <c r="O196" s="18">
        <v>12</v>
      </c>
      <c r="P196" s="25" t="s">
        <v>19</v>
      </c>
      <c r="Q196" s="18">
        <v>15</v>
      </c>
      <c r="R196" s="27"/>
      <c r="S196" s="109">
        <f>IF(D196="","",COUNTIF(D196:R198,"○"))</f>
        <v>0</v>
      </c>
      <c r="T196" s="112" t="s">
        <v>18</v>
      </c>
      <c r="U196" s="82">
        <f>IF(D196="","",COUNTIF(D196:R198,"×"))</f>
        <v>2</v>
      </c>
      <c r="V196" s="109">
        <f>IF(AD197="","",RANK(AD197,AD193:AD201))</f>
        <v>3</v>
      </c>
      <c r="W196" s="82"/>
      <c r="X196" s="20"/>
      <c r="Y196" s="20"/>
      <c r="Z196" s="24"/>
      <c r="AA196" s="24"/>
      <c r="AD196" s="85"/>
      <c r="AE196" s="86">
        <f>IF(O196="","",IF(O196&gt;Q196,1,0))</f>
        <v>0</v>
      </c>
      <c r="AF196" s="86">
        <f>IF(Q196="","",IF(O196&lt;Q196,1,0))</f>
        <v>1</v>
      </c>
      <c r="AG196" s="86"/>
      <c r="AH196" s="86"/>
      <c r="AI196" s="86"/>
      <c r="AJ196" s="86"/>
    </row>
    <row r="197" spans="2:36" s="11" customFormat="1" ht="15" customHeight="1">
      <c r="B197" s="95"/>
      <c r="C197" s="98"/>
      <c r="D197" s="78">
        <f>M194</f>
        <v>0</v>
      </c>
      <c r="E197" s="20">
        <f>IF(L194="","",L194)</f>
        <v>8</v>
      </c>
      <c r="F197" s="19" t="s">
        <v>19</v>
      </c>
      <c r="G197" s="20">
        <f>IF(J194="","",J194)</f>
        <v>15</v>
      </c>
      <c r="H197" s="80">
        <f>I194</f>
        <v>2</v>
      </c>
      <c r="I197" s="103"/>
      <c r="J197" s="104"/>
      <c r="K197" s="104"/>
      <c r="L197" s="104"/>
      <c r="M197" s="105"/>
      <c r="N197" s="78">
        <f>IF(O196="","",SUM(AE196:AE198))</f>
        <v>0</v>
      </c>
      <c r="O197" s="20">
        <v>7</v>
      </c>
      <c r="P197" s="19" t="s">
        <v>19</v>
      </c>
      <c r="Q197" s="20">
        <v>15</v>
      </c>
      <c r="R197" s="80">
        <f>IF(Q196="","",SUM(AF196:AF198))</f>
        <v>2</v>
      </c>
      <c r="S197" s="110"/>
      <c r="T197" s="113"/>
      <c r="U197" s="83"/>
      <c r="V197" s="110"/>
      <c r="W197" s="83"/>
      <c r="X197" s="20"/>
      <c r="Y197" s="20"/>
      <c r="Z197" s="24"/>
      <c r="AA197" s="24"/>
      <c r="AD197" s="85">
        <f>IF(S196="","",S196*1000+(D197+N197)*100+((D197+N197)-(H197+R197))*10+((SUM(E196:E198)+SUM(O196:O198))-(SUM(G196:G198)+SUM(Q196:Q198))))</f>
        <v>-64</v>
      </c>
      <c r="AE197" s="86">
        <f>IF(O197="","",IF(O197&gt;Q197,1,0))</f>
        <v>0</v>
      </c>
      <c r="AF197" s="86">
        <f>IF(Q197="","",IF(O197&lt;Q197,1,0))</f>
        <v>1</v>
      </c>
      <c r="AG197" s="86"/>
      <c r="AH197" s="86"/>
      <c r="AI197" s="86"/>
      <c r="AJ197" s="86"/>
    </row>
    <row r="198" spans="2:36" s="11" customFormat="1" ht="15" customHeight="1">
      <c r="B198" s="96"/>
      <c r="C198" s="99"/>
      <c r="D198" s="79"/>
      <c r="E198" s="22">
        <f>IF(L195="","",L195)</f>
      </c>
      <c r="F198" s="28" t="s">
        <v>19</v>
      </c>
      <c r="G198" s="22">
        <f>IF(J195="","",J195)</f>
      </c>
      <c r="H198" s="81"/>
      <c r="I198" s="106"/>
      <c r="J198" s="107"/>
      <c r="K198" s="107"/>
      <c r="L198" s="107"/>
      <c r="M198" s="108"/>
      <c r="N198" s="79"/>
      <c r="O198" s="22"/>
      <c r="P198" s="19" t="s">
        <v>19</v>
      </c>
      <c r="Q198" s="22"/>
      <c r="R198" s="81"/>
      <c r="S198" s="111"/>
      <c r="T198" s="114"/>
      <c r="U198" s="84"/>
      <c r="V198" s="111"/>
      <c r="W198" s="84"/>
      <c r="X198" s="20"/>
      <c r="Y198" s="20"/>
      <c r="Z198" s="24"/>
      <c r="AA198" s="24"/>
      <c r="AD198" s="85"/>
      <c r="AE198" s="86">
        <f>IF(O198="","",IF(O198&gt;Q198,1,0))</f>
      </c>
      <c r="AF198" s="86">
        <f>IF(Q198="","",IF(O198&lt;Q198,1,0))</f>
      </c>
      <c r="AG198" s="86"/>
      <c r="AH198" s="86"/>
      <c r="AI198" s="86"/>
      <c r="AJ198" s="86"/>
    </row>
    <row r="199" spans="2:36" s="11" customFormat="1" ht="15" customHeight="1">
      <c r="B199" s="95" t="s">
        <v>149</v>
      </c>
      <c r="C199" s="97" t="s">
        <v>152</v>
      </c>
      <c r="D199" s="17" t="str">
        <f>IF(E199="","",IF(D200&gt;H200,"○","×"))</f>
        <v>○</v>
      </c>
      <c r="E199" s="18">
        <f>IF(Q193="","",Q193)</f>
        <v>14</v>
      </c>
      <c r="F199" s="25" t="s">
        <v>19</v>
      </c>
      <c r="G199" s="18">
        <f>IF(O193="","",O193)</f>
        <v>15</v>
      </c>
      <c r="H199" s="27"/>
      <c r="I199" s="17" t="str">
        <f>IF(J199="","",IF(I200&gt;M200,"○","×"))</f>
        <v>○</v>
      </c>
      <c r="J199" s="18">
        <f>IF(Q196="","",Q196)</f>
        <v>15</v>
      </c>
      <c r="K199" s="19" t="s">
        <v>19</v>
      </c>
      <c r="L199" s="18">
        <f>IF(O196="","",O196)</f>
        <v>12</v>
      </c>
      <c r="M199" s="27"/>
      <c r="N199" s="100"/>
      <c r="O199" s="101"/>
      <c r="P199" s="101"/>
      <c r="Q199" s="101"/>
      <c r="R199" s="102"/>
      <c r="S199" s="109">
        <f>IF(D199="","",COUNTIF(D199:M199,"○"))</f>
        <v>2</v>
      </c>
      <c r="T199" s="112" t="s">
        <v>18</v>
      </c>
      <c r="U199" s="82">
        <f>IF(D199="","",COUNTIF(D199:M199,"×"))</f>
        <v>0</v>
      </c>
      <c r="V199" s="109">
        <f>IF(AD200="","",RANK(AD200,AD193:AD201))</f>
        <v>1</v>
      </c>
      <c r="W199" s="82"/>
      <c r="X199" s="20"/>
      <c r="Y199" s="20"/>
      <c r="Z199" s="24"/>
      <c r="AA199" s="24"/>
      <c r="AD199" s="85"/>
      <c r="AE199" s="86"/>
      <c r="AF199" s="86"/>
      <c r="AG199" s="86"/>
      <c r="AH199" s="86"/>
      <c r="AI199" s="86"/>
      <c r="AJ199" s="86"/>
    </row>
    <row r="200" spans="2:36" s="11" customFormat="1" ht="15" customHeight="1">
      <c r="B200" s="95"/>
      <c r="C200" s="98"/>
      <c r="D200" s="78">
        <f>R194</f>
        <v>2</v>
      </c>
      <c r="E200" s="20">
        <f>IF(Q194="","",Q194)</f>
        <v>15</v>
      </c>
      <c r="F200" s="19" t="s">
        <v>19</v>
      </c>
      <c r="G200" s="20">
        <f>IF(O194="","",O194)</f>
        <v>11</v>
      </c>
      <c r="H200" s="80">
        <f>N194</f>
        <v>1</v>
      </c>
      <c r="I200" s="78">
        <f>R197</f>
        <v>2</v>
      </c>
      <c r="J200" s="20">
        <f>IF(Q197="","",Q197)</f>
        <v>15</v>
      </c>
      <c r="K200" s="19" t="s">
        <v>19</v>
      </c>
      <c r="L200" s="21">
        <f>IF(O197="","",O197)</f>
        <v>7</v>
      </c>
      <c r="M200" s="80">
        <f>N197</f>
        <v>0</v>
      </c>
      <c r="N200" s="103"/>
      <c r="O200" s="104"/>
      <c r="P200" s="104"/>
      <c r="Q200" s="104"/>
      <c r="R200" s="105"/>
      <c r="S200" s="110"/>
      <c r="T200" s="113"/>
      <c r="U200" s="83"/>
      <c r="V200" s="110"/>
      <c r="W200" s="83"/>
      <c r="X200" s="20"/>
      <c r="Y200" s="20"/>
      <c r="Z200" s="24"/>
      <c r="AA200" s="24"/>
      <c r="AD200" s="85">
        <f>IF(S199="","",S199*1000+(D200+I200)*100+((D200+I200)-(H200+M200))*10+((SUM(E199:E201)+SUM(J199:J201))-(SUM(G199:G201)+SUM(L199:L201))))</f>
        <v>2453</v>
      </c>
      <c r="AE200" s="86"/>
      <c r="AF200" s="86"/>
      <c r="AG200" s="86"/>
      <c r="AH200" s="86"/>
      <c r="AI200" s="86"/>
      <c r="AJ200" s="86"/>
    </row>
    <row r="201" spans="2:36" s="11" customFormat="1" ht="15" customHeight="1">
      <c r="B201" s="96"/>
      <c r="C201" s="99"/>
      <c r="D201" s="79"/>
      <c r="E201" s="22">
        <f>IF(Q195="","",Q195)</f>
        <v>15</v>
      </c>
      <c r="F201" s="28" t="s">
        <v>19</v>
      </c>
      <c r="G201" s="22">
        <f>IF(O195="","",O195)</f>
        <v>6</v>
      </c>
      <c r="H201" s="81"/>
      <c r="I201" s="79"/>
      <c r="J201" s="22">
        <f>IF(Q198="","",Q198)</f>
      </c>
      <c r="K201" s="19" t="s">
        <v>19</v>
      </c>
      <c r="L201" s="23">
        <f>IF(O198="","",O198)</f>
      </c>
      <c r="M201" s="81"/>
      <c r="N201" s="106"/>
      <c r="O201" s="107"/>
      <c r="P201" s="107"/>
      <c r="Q201" s="107"/>
      <c r="R201" s="108"/>
      <c r="S201" s="111"/>
      <c r="T201" s="114"/>
      <c r="U201" s="84"/>
      <c r="V201" s="111"/>
      <c r="W201" s="84"/>
      <c r="X201" s="20"/>
      <c r="Y201" s="20"/>
      <c r="Z201" s="24"/>
      <c r="AA201" s="24"/>
      <c r="AD201" s="85"/>
      <c r="AE201" s="86"/>
      <c r="AF201" s="86"/>
      <c r="AG201" s="86"/>
      <c r="AH201" s="86"/>
      <c r="AI201" s="86"/>
      <c r="AJ201" s="86"/>
    </row>
    <row r="202" spans="2:36" s="29" customFormat="1" ht="15" customHeight="1">
      <c r="B202" s="30"/>
      <c r="C202" s="30"/>
      <c r="E202" s="31"/>
      <c r="F202" s="31"/>
      <c r="G202" s="31"/>
      <c r="J202" s="31"/>
      <c r="K202" s="31"/>
      <c r="L202" s="31"/>
      <c r="O202" s="31"/>
      <c r="P202" s="31"/>
      <c r="Q202" s="31"/>
      <c r="R202" s="31"/>
      <c r="AD202" s="85"/>
      <c r="AE202" s="86"/>
      <c r="AF202" s="86"/>
      <c r="AG202" s="86"/>
      <c r="AH202" s="86"/>
      <c r="AI202" s="86"/>
      <c r="AJ202" s="86"/>
    </row>
    <row r="203" spans="2:36" s="11" customFormat="1" ht="15" customHeight="1">
      <c r="B203" s="12" t="s">
        <v>65</v>
      </c>
      <c r="C203" s="13"/>
      <c r="D203" s="91" t="s">
        <v>160</v>
      </c>
      <c r="E203" s="92"/>
      <c r="F203" s="92"/>
      <c r="G203" s="92"/>
      <c r="H203" s="93"/>
      <c r="I203" s="91" t="s">
        <v>161</v>
      </c>
      <c r="J203" s="92"/>
      <c r="K203" s="92"/>
      <c r="L203" s="92"/>
      <c r="M203" s="93"/>
      <c r="N203" s="91" t="s">
        <v>162</v>
      </c>
      <c r="O203" s="92"/>
      <c r="P203" s="92"/>
      <c r="Q203" s="92"/>
      <c r="R203" s="93"/>
      <c r="S203" s="14"/>
      <c r="T203" s="15" t="s">
        <v>15</v>
      </c>
      <c r="U203" s="15"/>
      <c r="V203" s="91" t="s">
        <v>16</v>
      </c>
      <c r="W203" s="93"/>
      <c r="AA203" s="16"/>
      <c r="AD203" s="85"/>
      <c r="AE203" s="86"/>
      <c r="AF203" s="86"/>
      <c r="AG203" s="86"/>
      <c r="AH203" s="86"/>
      <c r="AI203" s="86"/>
      <c r="AJ203" s="86"/>
    </row>
    <row r="204" spans="2:36" s="11" customFormat="1" ht="15" customHeight="1">
      <c r="B204" s="94" t="s">
        <v>124</v>
      </c>
      <c r="C204" s="97" t="s">
        <v>158</v>
      </c>
      <c r="D204" s="100"/>
      <c r="E204" s="101"/>
      <c r="F204" s="101"/>
      <c r="G204" s="101"/>
      <c r="H204" s="102"/>
      <c r="I204" s="17" t="str">
        <f>IF(I205="","",IF(I205&gt;M205,"○","×"))</f>
        <v>○</v>
      </c>
      <c r="J204" s="18">
        <v>12</v>
      </c>
      <c r="K204" s="19" t="s">
        <v>19</v>
      </c>
      <c r="L204" s="18">
        <v>15</v>
      </c>
      <c r="M204" s="9"/>
      <c r="N204" s="10" t="str">
        <f>IF(N205="","",IF(N205&gt;R205,"○","×"))</f>
        <v>×</v>
      </c>
      <c r="O204" s="18">
        <v>8</v>
      </c>
      <c r="P204" s="19" t="s">
        <v>19</v>
      </c>
      <c r="Q204" s="18">
        <v>15</v>
      </c>
      <c r="R204" s="9"/>
      <c r="S204" s="109">
        <f>IF(I204="","",COUNTIF(I204:R204,"○"))</f>
        <v>1</v>
      </c>
      <c r="T204" s="112" t="s">
        <v>18</v>
      </c>
      <c r="U204" s="82">
        <f>IF(I204="","",COUNTIF(I204:R204,"×"))</f>
        <v>1</v>
      </c>
      <c r="V204" s="109">
        <f>IF(AD205="","",RANK(AD205,AD204:AD212))</f>
        <v>2</v>
      </c>
      <c r="W204" s="82"/>
      <c r="X204" s="20"/>
      <c r="Y204" s="20"/>
      <c r="Z204" s="16"/>
      <c r="AA204" s="16"/>
      <c r="AD204" s="85"/>
      <c r="AE204" s="86">
        <f>IF(J204="","",IF(J204&gt;L204,1,0))</f>
        <v>0</v>
      </c>
      <c r="AF204" s="86">
        <f>IF(L204="","",IF(J204&lt;L204,1,0))</f>
        <v>1</v>
      </c>
      <c r="AG204" s="86">
        <f>IF(O204="","",IF(O204&gt;Q204,1,0))</f>
        <v>0</v>
      </c>
      <c r="AH204" s="86">
        <f>IF(Q204="","",IF(O204&lt;Q204,1,0))</f>
        <v>1</v>
      </c>
      <c r="AI204" s="86"/>
      <c r="AJ204" s="86"/>
    </row>
    <row r="205" spans="2:36" s="11" customFormat="1" ht="15" customHeight="1">
      <c r="B205" s="95"/>
      <c r="C205" s="98"/>
      <c r="D205" s="103"/>
      <c r="E205" s="104"/>
      <c r="F205" s="104"/>
      <c r="G205" s="104"/>
      <c r="H205" s="105"/>
      <c r="I205" s="78">
        <f>IF(J204="","",SUM(AE204:AE206))</f>
        <v>2</v>
      </c>
      <c r="J205" s="20">
        <v>15</v>
      </c>
      <c r="K205" s="19" t="s">
        <v>19</v>
      </c>
      <c r="L205" s="20">
        <v>9</v>
      </c>
      <c r="M205" s="80">
        <f>IF(L204="","",SUM(AF204:AF206))</f>
        <v>1</v>
      </c>
      <c r="N205" s="78">
        <f>IF(O204="","",SUM(AG204:AG206))</f>
        <v>0</v>
      </c>
      <c r="O205" s="21">
        <v>10</v>
      </c>
      <c r="P205" s="19" t="s">
        <v>19</v>
      </c>
      <c r="Q205" s="21">
        <v>15</v>
      </c>
      <c r="R205" s="80">
        <f>IF(Q204="","",SUM(AH204:AH206))</f>
        <v>2</v>
      </c>
      <c r="S205" s="110"/>
      <c r="T205" s="113"/>
      <c r="U205" s="83"/>
      <c r="V205" s="110"/>
      <c r="W205" s="83"/>
      <c r="X205" s="20"/>
      <c r="Y205" s="20"/>
      <c r="Z205" s="16"/>
      <c r="AA205" s="16"/>
      <c r="AD205" s="85">
        <f>IF(S204="","",S204*1000+(I205+N205)*100+((I205+N205)-(M205+R205))*10+((SUM(J204:J206)+SUM(O204:O206))-(SUM(L204:L206)+SUM(Q204:Q206))))</f>
        <v>1187</v>
      </c>
      <c r="AE205" s="86">
        <f>IF(J205="","",IF(J205&gt;L205,1,0))</f>
        <v>1</v>
      </c>
      <c r="AF205" s="86">
        <f>IF(L205="","",IF(J205&lt;L205,1,0))</f>
        <v>0</v>
      </c>
      <c r="AG205" s="86">
        <f>IF(O205="","",IF(O205&gt;Q205,1,0))</f>
        <v>0</v>
      </c>
      <c r="AH205" s="86">
        <f>IF(Q205="","",IF(O205&lt;Q205,1,0))</f>
        <v>1</v>
      </c>
      <c r="AI205" s="86"/>
      <c r="AJ205" s="86"/>
    </row>
    <row r="206" spans="2:36" s="11" customFormat="1" ht="15" customHeight="1">
      <c r="B206" s="96"/>
      <c r="C206" s="99"/>
      <c r="D206" s="106"/>
      <c r="E206" s="107"/>
      <c r="F206" s="107"/>
      <c r="G206" s="107"/>
      <c r="H206" s="108"/>
      <c r="I206" s="79"/>
      <c r="J206" s="22">
        <v>15</v>
      </c>
      <c r="K206" s="19" t="s">
        <v>19</v>
      </c>
      <c r="L206" s="22">
        <v>9</v>
      </c>
      <c r="M206" s="81"/>
      <c r="N206" s="79"/>
      <c r="O206" s="23"/>
      <c r="P206" s="19" t="s">
        <v>19</v>
      </c>
      <c r="Q206" s="23"/>
      <c r="R206" s="81"/>
      <c r="S206" s="111"/>
      <c r="T206" s="114"/>
      <c r="U206" s="84"/>
      <c r="V206" s="111"/>
      <c r="W206" s="84"/>
      <c r="X206" s="20"/>
      <c r="Y206" s="20"/>
      <c r="Z206" s="24"/>
      <c r="AA206" s="24"/>
      <c r="AD206" s="85"/>
      <c r="AE206" s="86">
        <f>IF(J206="","",IF(J206&gt;L206,1,0))</f>
        <v>1</v>
      </c>
      <c r="AF206" s="86">
        <f>IF(L206="","",IF(J206&lt;L206,1,0))</f>
        <v>0</v>
      </c>
      <c r="AG206" s="86">
        <f>IF(O206="","",IF(O206&gt;Q206,1,0))</f>
      </c>
      <c r="AH206" s="86">
        <f>IF(Q206="","",IF(O206&lt;Q206,1,0))</f>
      </c>
      <c r="AI206" s="86"/>
      <c r="AJ206" s="86"/>
    </row>
    <row r="207" spans="2:36" s="11" customFormat="1" ht="15" customHeight="1">
      <c r="B207" s="94" t="s">
        <v>156</v>
      </c>
      <c r="C207" s="97" t="s">
        <v>159</v>
      </c>
      <c r="D207" s="17" t="str">
        <f>IF(E207="","",IF(D208&gt;H208,"○","×"))</f>
        <v>×</v>
      </c>
      <c r="E207" s="18">
        <f>IF(L204="","",L204)</f>
        <v>15</v>
      </c>
      <c r="F207" s="25" t="s">
        <v>19</v>
      </c>
      <c r="G207" s="18">
        <f>IF(J204="","",J204)</f>
        <v>12</v>
      </c>
      <c r="H207" s="26"/>
      <c r="I207" s="100"/>
      <c r="J207" s="101"/>
      <c r="K207" s="101"/>
      <c r="L207" s="101"/>
      <c r="M207" s="102"/>
      <c r="N207" s="17" t="str">
        <f>IF(O207="","",IF(N208&gt;R208,"○","×"))</f>
        <v>×</v>
      </c>
      <c r="O207" s="18">
        <v>5</v>
      </c>
      <c r="P207" s="25" t="s">
        <v>19</v>
      </c>
      <c r="Q207" s="18">
        <v>15</v>
      </c>
      <c r="R207" s="27"/>
      <c r="S207" s="109">
        <f>IF(D207="","",COUNTIF(D207:R209,"○"))</f>
        <v>0</v>
      </c>
      <c r="T207" s="112" t="s">
        <v>18</v>
      </c>
      <c r="U207" s="82">
        <f>IF(D207="","",COUNTIF(D207:R209,"×"))</f>
        <v>2</v>
      </c>
      <c r="V207" s="109">
        <f>IF(AD208="","",RANK(AD208,AD204:AD212))</f>
        <v>3</v>
      </c>
      <c r="W207" s="82"/>
      <c r="X207" s="20"/>
      <c r="Y207" s="20"/>
      <c r="Z207" s="24"/>
      <c r="AA207" s="24"/>
      <c r="AD207" s="85"/>
      <c r="AE207" s="86">
        <f>IF(O207="","",IF(O207&gt;Q207,1,0))</f>
        <v>0</v>
      </c>
      <c r="AF207" s="86">
        <f>IF(Q207="","",IF(O207&lt;Q207,1,0))</f>
        <v>1</v>
      </c>
      <c r="AG207" s="86"/>
      <c r="AH207" s="86"/>
      <c r="AI207" s="86"/>
      <c r="AJ207" s="86"/>
    </row>
    <row r="208" spans="2:36" s="11" customFormat="1" ht="15" customHeight="1">
      <c r="B208" s="95"/>
      <c r="C208" s="98"/>
      <c r="D208" s="78">
        <f>M205</f>
        <v>1</v>
      </c>
      <c r="E208" s="20">
        <f>IF(L205="","",L205)</f>
        <v>9</v>
      </c>
      <c r="F208" s="19" t="s">
        <v>19</v>
      </c>
      <c r="G208" s="20">
        <f>IF(J205="","",J205)</f>
        <v>15</v>
      </c>
      <c r="H208" s="80">
        <f>I205</f>
        <v>2</v>
      </c>
      <c r="I208" s="103"/>
      <c r="J208" s="104"/>
      <c r="K208" s="104"/>
      <c r="L208" s="104"/>
      <c r="M208" s="105"/>
      <c r="N208" s="78">
        <f>IF(O207="","",SUM(AE207:AE209))</f>
        <v>0</v>
      </c>
      <c r="O208" s="20">
        <v>8</v>
      </c>
      <c r="P208" s="19" t="s">
        <v>19</v>
      </c>
      <c r="Q208" s="20">
        <v>15</v>
      </c>
      <c r="R208" s="80">
        <f>IF(Q207="","",SUM(AF207:AF209))</f>
        <v>2</v>
      </c>
      <c r="S208" s="110"/>
      <c r="T208" s="113"/>
      <c r="U208" s="83"/>
      <c r="V208" s="110"/>
      <c r="W208" s="83"/>
      <c r="X208" s="20"/>
      <c r="Y208" s="20"/>
      <c r="Z208" s="24"/>
      <c r="AA208" s="24"/>
      <c r="AD208" s="85">
        <f>IF(S207="","",S207*1000+(D208+N208)*100+((D208+N208)-(H208+R208))*10+((SUM(E207:E209)+SUM(O207:O209))-(SUM(G207:G209)+SUM(Q207:Q209))))</f>
        <v>44</v>
      </c>
      <c r="AE208" s="86">
        <f>IF(O208="","",IF(O208&gt;Q208,1,0))</f>
        <v>0</v>
      </c>
      <c r="AF208" s="86">
        <f>IF(Q208="","",IF(O208&lt;Q208,1,0))</f>
        <v>1</v>
      </c>
      <c r="AG208" s="86"/>
      <c r="AH208" s="86"/>
      <c r="AI208" s="86"/>
      <c r="AJ208" s="86"/>
    </row>
    <row r="209" spans="2:36" s="11" customFormat="1" ht="15" customHeight="1">
      <c r="B209" s="96"/>
      <c r="C209" s="99"/>
      <c r="D209" s="79"/>
      <c r="E209" s="22">
        <f>IF(L206="","",L206)</f>
        <v>9</v>
      </c>
      <c r="F209" s="28" t="s">
        <v>19</v>
      </c>
      <c r="G209" s="22">
        <f>IF(J206="","",J206)</f>
        <v>15</v>
      </c>
      <c r="H209" s="81"/>
      <c r="I209" s="106"/>
      <c r="J209" s="107"/>
      <c r="K209" s="107"/>
      <c r="L209" s="107"/>
      <c r="M209" s="108"/>
      <c r="N209" s="79"/>
      <c r="O209" s="22"/>
      <c r="P209" s="19" t="s">
        <v>19</v>
      </c>
      <c r="Q209" s="22"/>
      <c r="R209" s="81"/>
      <c r="S209" s="111"/>
      <c r="T209" s="114"/>
      <c r="U209" s="84"/>
      <c r="V209" s="111"/>
      <c r="W209" s="84"/>
      <c r="X209" s="20"/>
      <c r="Y209" s="20"/>
      <c r="Z209" s="24"/>
      <c r="AA209" s="24"/>
      <c r="AD209" s="85"/>
      <c r="AE209" s="86">
        <f>IF(O209="","",IF(O209&gt;Q209,1,0))</f>
      </c>
      <c r="AF209" s="86">
        <f>IF(Q209="","",IF(O209&lt;Q209,1,0))</f>
      </c>
      <c r="AG209" s="86"/>
      <c r="AH209" s="86"/>
      <c r="AI209" s="86"/>
      <c r="AJ209" s="86"/>
    </row>
    <row r="210" spans="2:36" s="11" customFormat="1" ht="15" customHeight="1">
      <c r="B210" s="95" t="s">
        <v>157</v>
      </c>
      <c r="C210" s="97" t="s">
        <v>271</v>
      </c>
      <c r="D210" s="17" t="str">
        <f>IF(E210="","",IF(D211&gt;H211,"○","×"))</f>
        <v>○</v>
      </c>
      <c r="E210" s="18">
        <f>IF(Q204="","",Q204)</f>
        <v>15</v>
      </c>
      <c r="F210" s="25" t="s">
        <v>19</v>
      </c>
      <c r="G210" s="18">
        <f>IF(O204="","",O204)</f>
        <v>8</v>
      </c>
      <c r="H210" s="27"/>
      <c r="I210" s="17" t="str">
        <f>IF(J210="","",IF(I211&gt;M211,"○","×"))</f>
        <v>○</v>
      </c>
      <c r="J210" s="18">
        <f>IF(Q207="","",Q207)</f>
        <v>15</v>
      </c>
      <c r="K210" s="19" t="s">
        <v>19</v>
      </c>
      <c r="L210" s="18">
        <f>IF(O207="","",O207)</f>
        <v>5</v>
      </c>
      <c r="M210" s="27"/>
      <c r="N210" s="100"/>
      <c r="O210" s="101"/>
      <c r="P210" s="101"/>
      <c r="Q210" s="101"/>
      <c r="R210" s="102"/>
      <c r="S210" s="109">
        <f>IF(D210="","",COUNTIF(D210:M210,"○"))</f>
        <v>2</v>
      </c>
      <c r="T210" s="112" t="s">
        <v>18</v>
      </c>
      <c r="U210" s="82">
        <f>IF(D210="","",COUNTIF(D210:M210,"×"))</f>
        <v>0</v>
      </c>
      <c r="V210" s="109">
        <f>IF(AD211="","",RANK(AD211,AD204:AD212))</f>
        <v>1</v>
      </c>
      <c r="W210" s="82"/>
      <c r="X210" s="20"/>
      <c r="Y210" s="20"/>
      <c r="Z210" s="24"/>
      <c r="AA210" s="24"/>
      <c r="AD210" s="85"/>
      <c r="AE210" s="86"/>
      <c r="AF210" s="86"/>
      <c r="AG210" s="86"/>
      <c r="AH210" s="86"/>
      <c r="AI210" s="86"/>
      <c r="AJ210" s="86"/>
    </row>
    <row r="211" spans="2:36" s="11" customFormat="1" ht="15" customHeight="1">
      <c r="B211" s="95"/>
      <c r="C211" s="98"/>
      <c r="D211" s="78">
        <f>R205</f>
        <v>2</v>
      </c>
      <c r="E211" s="20">
        <f>IF(Q205="","",Q205)</f>
        <v>15</v>
      </c>
      <c r="F211" s="19" t="s">
        <v>19</v>
      </c>
      <c r="G211" s="20">
        <f>IF(O205="","",O205)</f>
        <v>10</v>
      </c>
      <c r="H211" s="80">
        <f>N205</f>
        <v>0</v>
      </c>
      <c r="I211" s="78">
        <f>R208</f>
        <v>2</v>
      </c>
      <c r="J211" s="20">
        <f>IF(Q208="","",Q208)</f>
        <v>15</v>
      </c>
      <c r="K211" s="19" t="s">
        <v>19</v>
      </c>
      <c r="L211" s="21">
        <f>IF(O208="","",O208)</f>
        <v>8</v>
      </c>
      <c r="M211" s="80">
        <f>N208</f>
        <v>0</v>
      </c>
      <c r="N211" s="103"/>
      <c r="O211" s="104"/>
      <c r="P211" s="104"/>
      <c r="Q211" s="104"/>
      <c r="R211" s="105"/>
      <c r="S211" s="110"/>
      <c r="T211" s="113"/>
      <c r="U211" s="83"/>
      <c r="V211" s="110"/>
      <c r="W211" s="83"/>
      <c r="X211" s="20"/>
      <c r="Y211" s="20"/>
      <c r="Z211" s="24"/>
      <c r="AA211" s="24"/>
      <c r="AD211" s="85">
        <f>IF(S210="","",S210*1000+(D211+I211)*100+((D211+I211)-(H211+M211))*10+((SUM(E210:E212)+SUM(J210:J212))-(SUM(G210:G212)+SUM(L210:L212))))</f>
        <v>2469</v>
      </c>
      <c r="AE211" s="86"/>
      <c r="AF211" s="86"/>
      <c r="AG211" s="86"/>
      <c r="AH211" s="86"/>
      <c r="AI211" s="86"/>
      <c r="AJ211" s="86"/>
    </row>
    <row r="212" spans="2:36" s="11" customFormat="1" ht="15" customHeight="1">
      <c r="B212" s="96"/>
      <c r="C212" s="99"/>
      <c r="D212" s="79"/>
      <c r="E212" s="22">
        <f>IF(Q206="","",Q206)</f>
      </c>
      <c r="F212" s="28" t="s">
        <v>19</v>
      </c>
      <c r="G212" s="22">
        <f>IF(O206="","",O206)</f>
      </c>
      <c r="H212" s="81"/>
      <c r="I212" s="79"/>
      <c r="J212" s="22">
        <f>IF(Q209="","",Q209)</f>
      </c>
      <c r="K212" s="19" t="s">
        <v>19</v>
      </c>
      <c r="L212" s="23">
        <f>IF(O209="","",O209)</f>
      </c>
      <c r="M212" s="81"/>
      <c r="N212" s="106"/>
      <c r="O212" s="107"/>
      <c r="P212" s="107"/>
      <c r="Q212" s="107"/>
      <c r="R212" s="108"/>
      <c r="S212" s="111"/>
      <c r="T212" s="114"/>
      <c r="U212" s="84"/>
      <c r="V212" s="111"/>
      <c r="W212" s="84"/>
      <c r="X212" s="20"/>
      <c r="Y212" s="20"/>
      <c r="Z212" s="24"/>
      <c r="AA212" s="24"/>
      <c r="AD212" s="85"/>
      <c r="AE212" s="86"/>
      <c r="AF212" s="86"/>
      <c r="AG212" s="86"/>
      <c r="AH212" s="86"/>
      <c r="AI212" s="86"/>
      <c r="AJ212" s="86"/>
    </row>
    <row r="213" spans="2:36" s="29" customFormat="1" ht="15" customHeight="1">
      <c r="B213" s="30"/>
      <c r="C213" s="30"/>
      <c r="K213" s="32"/>
      <c r="AD213" s="85"/>
      <c r="AE213" s="86"/>
      <c r="AF213" s="86"/>
      <c r="AG213" s="86"/>
      <c r="AH213" s="86"/>
      <c r="AI213" s="86"/>
      <c r="AJ213" s="86"/>
    </row>
    <row r="214" spans="2:36" s="11" customFormat="1" ht="15" customHeight="1">
      <c r="B214" s="12" t="s">
        <v>111</v>
      </c>
      <c r="C214" s="13"/>
      <c r="D214" s="91" t="s">
        <v>169</v>
      </c>
      <c r="E214" s="92"/>
      <c r="F214" s="92"/>
      <c r="G214" s="92"/>
      <c r="H214" s="93"/>
      <c r="I214" s="91" t="s">
        <v>170</v>
      </c>
      <c r="J214" s="92"/>
      <c r="K214" s="92"/>
      <c r="L214" s="92"/>
      <c r="M214" s="93"/>
      <c r="N214" s="91" t="s">
        <v>93</v>
      </c>
      <c r="O214" s="92"/>
      <c r="P214" s="92"/>
      <c r="Q214" s="92"/>
      <c r="R214" s="93"/>
      <c r="S214" s="14"/>
      <c r="T214" s="15" t="s">
        <v>15</v>
      </c>
      <c r="U214" s="15"/>
      <c r="V214" s="91" t="s">
        <v>16</v>
      </c>
      <c r="W214" s="93"/>
      <c r="AA214" s="16"/>
      <c r="AD214" s="85"/>
      <c r="AE214" s="86"/>
      <c r="AF214" s="86"/>
      <c r="AG214" s="86"/>
      <c r="AH214" s="86"/>
      <c r="AI214" s="86"/>
      <c r="AJ214" s="86"/>
    </row>
    <row r="215" spans="2:36" s="11" customFormat="1" ht="15" customHeight="1">
      <c r="B215" s="94" t="s">
        <v>163</v>
      </c>
      <c r="C215" s="97" t="s">
        <v>166</v>
      </c>
      <c r="D215" s="100"/>
      <c r="E215" s="101"/>
      <c r="F215" s="101"/>
      <c r="G215" s="101"/>
      <c r="H215" s="102"/>
      <c r="I215" s="17" t="str">
        <f>IF(I216="","",IF(I216&gt;M216,"○","×"))</f>
        <v>○</v>
      </c>
      <c r="J215" s="18">
        <v>15</v>
      </c>
      <c r="K215" s="19" t="s">
        <v>19</v>
      </c>
      <c r="L215" s="18">
        <v>8</v>
      </c>
      <c r="M215" s="9"/>
      <c r="N215" s="10" t="str">
        <f>IF(N216="","",IF(N216&gt;R216,"○","×"))</f>
        <v>○</v>
      </c>
      <c r="O215" s="18">
        <v>15</v>
      </c>
      <c r="P215" s="19" t="s">
        <v>19</v>
      </c>
      <c r="Q215" s="18">
        <v>2</v>
      </c>
      <c r="R215" s="9"/>
      <c r="S215" s="109">
        <f>IF(I215="","",COUNTIF(I215:R215,"○"))</f>
        <v>2</v>
      </c>
      <c r="T215" s="112" t="s">
        <v>18</v>
      </c>
      <c r="U215" s="82">
        <f>IF(I215="","",COUNTIF(I215:R215,"×"))</f>
        <v>0</v>
      </c>
      <c r="V215" s="109">
        <f>IF(AD216="","",RANK(AD216,AD215:AD223))</f>
        <v>1</v>
      </c>
      <c r="W215" s="82"/>
      <c r="X215" s="20"/>
      <c r="Y215" s="20"/>
      <c r="Z215" s="16"/>
      <c r="AA215" s="16"/>
      <c r="AD215" s="85"/>
      <c r="AE215" s="86">
        <f>IF(J215="","",IF(J215&gt;L215,1,0))</f>
        <v>1</v>
      </c>
      <c r="AF215" s="86">
        <f>IF(L215="","",IF(J215&lt;L215,1,0))</f>
        <v>0</v>
      </c>
      <c r="AG215" s="86">
        <f>IF(O215="","",IF(O215&gt;Q215,1,0))</f>
        <v>1</v>
      </c>
      <c r="AH215" s="86">
        <f>IF(Q215="","",IF(O215&lt;Q215,1,0))</f>
        <v>0</v>
      </c>
      <c r="AI215" s="86"/>
      <c r="AJ215" s="86"/>
    </row>
    <row r="216" spans="2:36" s="11" customFormat="1" ht="15" customHeight="1">
      <c r="B216" s="95"/>
      <c r="C216" s="98"/>
      <c r="D216" s="103"/>
      <c r="E216" s="104"/>
      <c r="F216" s="104"/>
      <c r="G216" s="104"/>
      <c r="H216" s="105"/>
      <c r="I216" s="78">
        <f>IF(J215="","",SUM(AE215:AE217))</f>
        <v>2</v>
      </c>
      <c r="J216" s="20">
        <v>15</v>
      </c>
      <c r="K216" s="19" t="s">
        <v>19</v>
      </c>
      <c r="L216" s="20">
        <v>6</v>
      </c>
      <c r="M216" s="80">
        <f>IF(L215="","",SUM(AF215:AF217))</f>
        <v>0</v>
      </c>
      <c r="N216" s="78">
        <f>IF(O215="","",SUM(AG215:AG217))</f>
        <v>2</v>
      </c>
      <c r="O216" s="21">
        <v>15</v>
      </c>
      <c r="P216" s="19" t="s">
        <v>19</v>
      </c>
      <c r="Q216" s="21">
        <v>3</v>
      </c>
      <c r="R216" s="80">
        <f>IF(Q215="","",SUM(AH215:AH217))</f>
        <v>0</v>
      </c>
      <c r="S216" s="110"/>
      <c r="T216" s="113"/>
      <c r="U216" s="83"/>
      <c r="V216" s="110"/>
      <c r="W216" s="83"/>
      <c r="X216" s="20"/>
      <c r="Y216" s="20"/>
      <c r="Z216" s="16"/>
      <c r="AA216" s="16"/>
      <c r="AD216" s="85">
        <f>IF(S215="","",S215*1000+(I216+N216)*100+((I216+N216)-(M216+R216))*10+((SUM(J215:J217)+SUM(O215:O217))-(SUM(L215:L217)+SUM(Q215:Q217))))</f>
        <v>2481</v>
      </c>
      <c r="AE216" s="86">
        <f>IF(J216="","",IF(J216&gt;L216,1,0))</f>
        <v>1</v>
      </c>
      <c r="AF216" s="86">
        <f>IF(L216="","",IF(J216&lt;L216,1,0))</f>
        <v>0</v>
      </c>
      <c r="AG216" s="86">
        <f>IF(O216="","",IF(O216&gt;Q216,1,0))</f>
        <v>1</v>
      </c>
      <c r="AH216" s="86">
        <f>IF(Q216="","",IF(O216&lt;Q216,1,0))</f>
        <v>0</v>
      </c>
      <c r="AI216" s="86"/>
      <c r="AJ216" s="86"/>
    </row>
    <row r="217" spans="2:36" s="11" customFormat="1" ht="15" customHeight="1">
      <c r="B217" s="96"/>
      <c r="C217" s="99"/>
      <c r="D217" s="106"/>
      <c r="E217" s="107"/>
      <c r="F217" s="107"/>
      <c r="G217" s="107"/>
      <c r="H217" s="108"/>
      <c r="I217" s="79"/>
      <c r="J217" s="22"/>
      <c r="K217" s="19" t="s">
        <v>19</v>
      </c>
      <c r="L217" s="22"/>
      <c r="M217" s="81"/>
      <c r="N217" s="79"/>
      <c r="O217" s="23"/>
      <c r="P217" s="19" t="s">
        <v>19</v>
      </c>
      <c r="Q217" s="23"/>
      <c r="R217" s="81"/>
      <c r="S217" s="111"/>
      <c r="T217" s="114"/>
      <c r="U217" s="84"/>
      <c r="V217" s="111"/>
      <c r="W217" s="84"/>
      <c r="X217" s="20"/>
      <c r="Y217" s="20"/>
      <c r="Z217" s="24"/>
      <c r="AA217" s="24"/>
      <c r="AD217" s="85"/>
      <c r="AE217" s="86">
        <f>IF(J217="","",IF(J217&gt;L217,1,0))</f>
      </c>
      <c r="AF217" s="86">
        <f>IF(L217="","",IF(J217&lt;L217,1,0))</f>
      </c>
      <c r="AG217" s="86">
        <f>IF(O217="","",IF(O217&gt;Q217,1,0))</f>
      </c>
      <c r="AH217" s="86">
        <f>IF(Q217="","",IF(O217&lt;Q217,1,0))</f>
      </c>
      <c r="AI217" s="86"/>
      <c r="AJ217" s="86"/>
    </row>
    <row r="218" spans="2:36" s="11" customFormat="1" ht="15" customHeight="1">
      <c r="B218" s="94" t="s">
        <v>164</v>
      </c>
      <c r="C218" s="97" t="s">
        <v>167</v>
      </c>
      <c r="D218" s="17" t="str">
        <f>IF(E218="","",IF(D219&gt;H219,"○","×"))</f>
        <v>×</v>
      </c>
      <c r="E218" s="18">
        <f>IF(L215="","",L215)</f>
        <v>8</v>
      </c>
      <c r="F218" s="25" t="s">
        <v>19</v>
      </c>
      <c r="G218" s="18">
        <f>IF(J215="","",J215)</f>
        <v>15</v>
      </c>
      <c r="H218" s="26"/>
      <c r="I218" s="100"/>
      <c r="J218" s="101"/>
      <c r="K218" s="101"/>
      <c r="L218" s="101"/>
      <c r="M218" s="102"/>
      <c r="N218" s="17" t="str">
        <f>IF(O218="","",IF(N219&gt;R219,"○","×"))</f>
        <v>○</v>
      </c>
      <c r="O218" s="18">
        <v>15</v>
      </c>
      <c r="P218" s="25" t="s">
        <v>19</v>
      </c>
      <c r="Q218" s="18">
        <v>3</v>
      </c>
      <c r="R218" s="27"/>
      <c r="S218" s="109">
        <f>IF(D218="","",COUNTIF(D218:R220,"○"))</f>
        <v>1</v>
      </c>
      <c r="T218" s="112" t="s">
        <v>18</v>
      </c>
      <c r="U218" s="82">
        <f>IF(D218="","",COUNTIF(D218:R220,"×"))</f>
        <v>1</v>
      </c>
      <c r="V218" s="109">
        <f>IF(AD219="","",RANK(AD219,AD215:AD223))</f>
        <v>2</v>
      </c>
      <c r="W218" s="82"/>
      <c r="X218" s="20"/>
      <c r="Y218" s="20"/>
      <c r="Z218" s="24"/>
      <c r="AA218" s="24"/>
      <c r="AD218" s="85"/>
      <c r="AE218" s="86">
        <f>IF(O218="","",IF(O218&gt;Q218,1,0))</f>
        <v>1</v>
      </c>
      <c r="AF218" s="86">
        <f>IF(Q218="","",IF(O218&lt;Q218,1,0))</f>
        <v>0</v>
      </c>
      <c r="AG218" s="86"/>
      <c r="AH218" s="86"/>
      <c r="AI218" s="86"/>
      <c r="AJ218" s="86"/>
    </row>
    <row r="219" spans="2:36" s="11" customFormat="1" ht="15" customHeight="1">
      <c r="B219" s="95"/>
      <c r="C219" s="98"/>
      <c r="D219" s="78">
        <f>M216</f>
        <v>0</v>
      </c>
      <c r="E219" s="20">
        <f>IF(L216="","",L216)</f>
        <v>6</v>
      </c>
      <c r="F219" s="19" t="s">
        <v>19</v>
      </c>
      <c r="G219" s="20">
        <f>IF(J216="","",J216)</f>
        <v>15</v>
      </c>
      <c r="H219" s="80">
        <f>I216</f>
        <v>2</v>
      </c>
      <c r="I219" s="103"/>
      <c r="J219" s="104"/>
      <c r="K219" s="104"/>
      <c r="L219" s="104"/>
      <c r="M219" s="105"/>
      <c r="N219" s="78">
        <f>IF(O218="","",SUM(AE218:AE220))</f>
        <v>2</v>
      </c>
      <c r="O219" s="20">
        <v>15</v>
      </c>
      <c r="P219" s="19" t="s">
        <v>19</v>
      </c>
      <c r="Q219" s="20">
        <v>11</v>
      </c>
      <c r="R219" s="80">
        <f>IF(Q218="","",SUM(AF218:AF220))</f>
        <v>0</v>
      </c>
      <c r="S219" s="110"/>
      <c r="T219" s="113"/>
      <c r="U219" s="83"/>
      <c r="V219" s="110"/>
      <c r="W219" s="83"/>
      <c r="X219" s="20"/>
      <c r="Y219" s="20"/>
      <c r="Z219" s="24"/>
      <c r="AA219" s="24"/>
      <c r="AD219" s="85">
        <f>IF(S218="","",S218*1000+(D219+N219)*100+((D219+N219)-(H219+R219))*10+((SUM(E218:E220)+SUM(O218:O220))-(SUM(G218:G220)+SUM(Q218:Q220))))</f>
        <v>1200</v>
      </c>
      <c r="AE219" s="86">
        <f>IF(O219="","",IF(O219&gt;Q219,1,0))</f>
        <v>1</v>
      </c>
      <c r="AF219" s="86">
        <f>IF(Q219="","",IF(O219&lt;Q219,1,0))</f>
        <v>0</v>
      </c>
      <c r="AG219" s="86"/>
      <c r="AH219" s="86"/>
      <c r="AI219" s="86"/>
      <c r="AJ219" s="86"/>
    </row>
    <row r="220" spans="2:36" s="11" customFormat="1" ht="15" customHeight="1">
      <c r="B220" s="96"/>
      <c r="C220" s="99"/>
      <c r="D220" s="79"/>
      <c r="E220" s="22">
        <f>IF(L217="","",L217)</f>
      </c>
      <c r="F220" s="28" t="s">
        <v>19</v>
      </c>
      <c r="G220" s="22">
        <f>IF(J217="","",J217)</f>
      </c>
      <c r="H220" s="81"/>
      <c r="I220" s="106"/>
      <c r="J220" s="107"/>
      <c r="K220" s="107"/>
      <c r="L220" s="107"/>
      <c r="M220" s="108"/>
      <c r="N220" s="79"/>
      <c r="O220" s="22"/>
      <c r="P220" s="19" t="s">
        <v>19</v>
      </c>
      <c r="Q220" s="22"/>
      <c r="R220" s="81"/>
      <c r="S220" s="111"/>
      <c r="T220" s="114"/>
      <c r="U220" s="84"/>
      <c r="V220" s="111"/>
      <c r="W220" s="84"/>
      <c r="X220" s="20"/>
      <c r="Y220" s="20"/>
      <c r="Z220" s="24"/>
      <c r="AA220" s="24"/>
      <c r="AD220" s="85"/>
      <c r="AE220" s="86">
        <f>IF(O220="","",IF(O220&gt;Q220,1,0))</f>
      </c>
      <c r="AF220" s="86">
        <f>IF(Q220="","",IF(O220&lt;Q220,1,0))</f>
      </c>
      <c r="AG220" s="86"/>
      <c r="AH220" s="86"/>
      <c r="AI220" s="86"/>
      <c r="AJ220" s="86"/>
    </row>
    <row r="221" spans="2:36" s="11" customFormat="1" ht="15" customHeight="1">
      <c r="B221" s="95" t="s">
        <v>165</v>
      </c>
      <c r="C221" s="97" t="s">
        <v>168</v>
      </c>
      <c r="D221" s="17" t="str">
        <f>IF(E221="","",IF(D222&gt;H222,"○","×"))</f>
        <v>×</v>
      </c>
      <c r="E221" s="18">
        <f>IF(Q215="","",Q215)</f>
        <v>2</v>
      </c>
      <c r="F221" s="25" t="s">
        <v>19</v>
      </c>
      <c r="G221" s="18">
        <f>IF(O215="","",O215)</f>
        <v>15</v>
      </c>
      <c r="H221" s="27"/>
      <c r="I221" s="17" t="str">
        <f>IF(J221="","",IF(I222&gt;M222,"○","×"))</f>
        <v>×</v>
      </c>
      <c r="J221" s="18">
        <f>IF(Q218="","",Q218)</f>
        <v>3</v>
      </c>
      <c r="K221" s="19" t="s">
        <v>19</v>
      </c>
      <c r="L221" s="18">
        <f>IF(O218="","",O218)</f>
        <v>15</v>
      </c>
      <c r="M221" s="27"/>
      <c r="N221" s="100"/>
      <c r="O221" s="101"/>
      <c r="P221" s="101"/>
      <c r="Q221" s="101"/>
      <c r="R221" s="102"/>
      <c r="S221" s="109">
        <f>IF(D221="","",COUNTIF(D221:M221,"○"))</f>
        <v>0</v>
      </c>
      <c r="T221" s="112" t="s">
        <v>18</v>
      </c>
      <c r="U221" s="82">
        <f>IF(D221="","",COUNTIF(D221:M221,"×"))</f>
        <v>2</v>
      </c>
      <c r="V221" s="109">
        <f>IF(AD222="","",RANK(AD222,AD215:AD223))</f>
        <v>3</v>
      </c>
      <c r="W221" s="82"/>
      <c r="X221" s="20"/>
      <c r="Y221" s="20"/>
      <c r="Z221" s="24"/>
      <c r="AA221" s="24"/>
      <c r="AD221" s="85"/>
      <c r="AE221" s="86"/>
      <c r="AF221" s="86"/>
      <c r="AG221" s="86"/>
      <c r="AH221" s="86"/>
      <c r="AI221" s="86"/>
      <c r="AJ221" s="86"/>
    </row>
    <row r="222" spans="2:36" s="11" customFormat="1" ht="15" customHeight="1">
      <c r="B222" s="95"/>
      <c r="C222" s="98"/>
      <c r="D222" s="78">
        <f>R216</f>
        <v>0</v>
      </c>
      <c r="E222" s="20">
        <f>IF(Q216="","",Q216)</f>
        <v>3</v>
      </c>
      <c r="F222" s="19" t="s">
        <v>19</v>
      </c>
      <c r="G222" s="20">
        <f>IF(O216="","",O216)</f>
        <v>15</v>
      </c>
      <c r="H222" s="80">
        <f>N216</f>
        <v>2</v>
      </c>
      <c r="I222" s="78">
        <f>R219</f>
        <v>0</v>
      </c>
      <c r="J222" s="20">
        <f>IF(Q219="","",Q219)</f>
        <v>11</v>
      </c>
      <c r="K222" s="19" t="s">
        <v>19</v>
      </c>
      <c r="L222" s="21">
        <f>IF(O219="","",O219)</f>
        <v>15</v>
      </c>
      <c r="M222" s="80">
        <f>N219</f>
        <v>2</v>
      </c>
      <c r="N222" s="103"/>
      <c r="O222" s="104"/>
      <c r="P222" s="104"/>
      <c r="Q222" s="104"/>
      <c r="R222" s="105"/>
      <c r="S222" s="110"/>
      <c r="T222" s="113"/>
      <c r="U222" s="83"/>
      <c r="V222" s="110"/>
      <c r="W222" s="83"/>
      <c r="X222" s="20"/>
      <c r="Y222" s="20"/>
      <c r="Z222" s="24"/>
      <c r="AA222" s="24"/>
      <c r="AD222" s="85">
        <f>IF(S221="","",S221*1000+(D222+I222)*100+((D222+I222)-(H222+M222))*10+((SUM(E221:E223)+SUM(J221:J223))-(SUM(G221:G223)+SUM(L221:L223))))</f>
        <v>-81</v>
      </c>
      <c r="AE222" s="86"/>
      <c r="AF222" s="86"/>
      <c r="AG222" s="86"/>
      <c r="AH222" s="86"/>
      <c r="AI222" s="86"/>
      <c r="AJ222" s="86"/>
    </row>
    <row r="223" spans="2:36" s="11" customFormat="1" ht="15" customHeight="1">
      <c r="B223" s="96"/>
      <c r="C223" s="99"/>
      <c r="D223" s="79"/>
      <c r="E223" s="22">
        <f>IF(Q217="","",Q217)</f>
      </c>
      <c r="F223" s="28" t="s">
        <v>19</v>
      </c>
      <c r="G223" s="22">
        <f>IF(O217="","",O217)</f>
      </c>
      <c r="H223" s="81"/>
      <c r="I223" s="79"/>
      <c r="J223" s="22">
        <f>IF(Q220="","",Q220)</f>
      </c>
      <c r="K223" s="19" t="s">
        <v>19</v>
      </c>
      <c r="L223" s="23">
        <f>IF(O220="","",O220)</f>
      </c>
      <c r="M223" s="81"/>
      <c r="N223" s="106"/>
      <c r="O223" s="107"/>
      <c r="P223" s="107"/>
      <c r="Q223" s="107"/>
      <c r="R223" s="108"/>
      <c r="S223" s="111"/>
      <c r="T223" s="114"/>
      <c r="U223" s="84"/>
      <c r="V223" s="111"/>
      <c r="W223" s="84"/>
      <c r="X223" s="20"/>
      <c r="Y223" s="20"/>
      <c r="Z223" s="24"/>
      <c r="AA223" s="24"/>
      <c r="AD223" s="85"/>
      <c r="AE223" s="86"/>
      <c r="AF223" s="86"/>
      <c r="AG223" s="86"/>
      <c r="AH223" s="86"/>
      <c r="AI223" s="86"/>
      <c r="AJ223" s="86"/>
    </row>
    <row r="224" spans="2:36" s="29" customFormat="1" ht="15" customHeight="1">
      <c r="B224" s="30"/>
      <c r="C224" s="30"/>
      <c r="K224" s="32"/>
      <c r="AD224" s="85"/>
      <c r="AE224" s="86"/>
      <c r="AF224" s="86"/>
      <c r="AG224" s="86"/>
      <c r="AH224" s="86"/>
      <c r="AI224" s="86"/>
      <c r="AJ224" s="86"/>
    </row>
    <row r="225" spans="2:36" s="11" customFormat="1" ht="15" customHeight="1">
      <c r="B225" s="12" t="s">
        <v>112</v>
      </c>
      <c r="C225" s="13"/>
      <c r="D225" s="91" t="s">
        <v>177</v>
      </c>
      <c r="E225" s="92"/>
      <c r="F225" s="92"/>
      <c r="G225" s="92"/>
      <c r="H225" s="93"/>
      <c r="I225" s="91" t="s">
        <v>178</v>
      </c>
      <c r="J225" s="92"/>
      <c r="K225" s="92"/>
      <c r="L225" s="92"/>
      <c r="M225" s="93"/>
      <c r="N225" s="91" t="s">
        <v>179</v>
      </c>
      <c r="O225" s="92"/>
      <c r="P225" s="92"/>
      <c r="Q225" s="92"/>
      <c r="R225" s="93"/>
      <c r="S225" s="14"/>
      <c r="T225" s="15" t="s">
        <v>15</v>
      </c>
      <c r="U225" s="15"/>
      <c r="V225" s="91" t="s">
        <v>16</v>
      </c>
      <c r="W225" s="93"/>
      <c r="AA225" s="16"/>
      <c r="AD225" s="85"/>
      <c r="AE225" s="86"/>
      <c r="AF225" s="86"/>
      <c r="AG225" s="86"/>
      <c r="AH225" s="86"/>
      <c r="AI225" s="86"/>
      <c r="AJ225" s="86"/>
    </row>
    <row r="226" spans="2:36" s="11" customFormat="1" ht="15" customHeight="1">
      <c r="B226" s="94" t="s">
        <v>171</v>
      </c>
      <c r="C226" s="97" t="s">
        <v>174</v>
      </c>
      <c r="D226" s="100"/>
      <c r="E226" s="101"/>
      <c r="F226" s="101"/>
      <c r="G226" s="101"/>
      <c r="H226" s="102"/>
      <c r="I226" s="17" t="str">
        <f>IF(I227="","",IF(I227&gt;M227,"○","×"))</f>
        <v>○</v>
      </c>
      <c r="J226" s="18">
        <v>15</v>
      </c>
      <c r="K226" s="19" t="s">
        <v>19</v>
      </c>
      <c r="L226" s="18">
        <v>12</v>
      </c>
      <c r="M226" s="9"/>
      <c r="N226" s="10" t="str">
        <f>IF(N227="","",IF(N227&gt;R227,"○","×"))</f>
        <v>×</v>
      </c>
      <c r="O226" s="18">
        <v>7</v>
      </c>
      <c r="P226" s="19" t="s">
        <v>19</v>
      </c>
      <c r="Q226" s="18">
        <v>15</v>
      </c>
      <c r="R226" s="9"/>
      <c r="S226" s="109">
        <f>IF(I226="","",COUNTIF(I226:R226,"○"))</f>
        <v>1</v>
      </c>
      <c r="T226" s="112" t="s">
        <v>18</v>
      </c>
      <c r="U226" s="82">
        <f>IF(I226="","",COUNTIF(I226:R226,"×"))</f>
        <v>1</v>
      </c>
      <c r="V226" s="109">
        <f>IF(AD227="","",RANK(AD227,AD226:AD234))</f>
        <v>2</v>
      </c>
      <c r="W226" s="82"/>
      <c r="X226" s="20"/>
      <c r="Y226" s="20"/>
      <c r="Z226" s="16"/>
      <c r="AA226" s="16"/>
      <c r="AD226" s="85"/>
      <c r="AE226" s="86">
        <f>IF(J226="","",IF(J226&gt;L226,1,0))</f>
        <v>1</v>
      </c>
      <c r="AF226" s="86">
        <f>IF(L226="","",IF(J226&lt;L226,1,0))</f>
        <v>0</v>
      </c>
      <c r="AG226" s="86">
        <f>IF(O226="","",IF(O226&gt;Q226,1,0))</f>
        <v>0</v>
      </c>
      <c r="AH226" s="86">
        <f>IF(Q226="","",IF(O226&lt;Q226,1,0))</f>
        <v>1</v>
      </c>
      <c r="AI226" s="86"/>
      <c r="AJ226" s="86"/>
    </row>
    <row r="227" spans="2:36" s="11" customFormat="1" ht="15" customHeight="1">
      <c r="B227" s="95"/>
      <c r="C227" s="98"/>
      <c r="D227" s="103"/>
      <c r="E227" s="104"/>
      <c r="F227" s="104"/>
      <c r="G227" s="104"/>
      <c r="H227" s="105"/>
      <c r="I227" s="78">
        <f>IF(J226="","",SUM(AE226:AE228))</f>
        <v>2</v>
      </c>
      <c r="J227" s="20">
        <v>14</v>
      </c>
      <c r="K227" s="19" t="s">
        <v>19</v>
      </c>
      <c r="L227" s="20">
        <v>15</v>
      </c>
      <c r="M227" s="80">
        <f>IF(L226="","",SUM(AF226:AF228))</f>
        <v>1</v>
      </c>
      <c r="N227" s="78">
        <f>IF(O226="","",SUM(AG226:AG228))</f>
        <v>1</v>
      </c>
      <c r="O227" s="21">
        <v>15</v>
      </c>
      <c r="P227" s="19" t="s">
        <v>19</v>
      </c>
      <c r="Q227" s="21">
        <v>10</v>
      </c>
      <c r="R227" s="80">
        <f>IF(Q226="","",SUM(AH226:AH228))</f>
        <v>2</v>
      </c>
      <c r="S227" s="110"/>
      <c r="T227" s="113"/>
      <c r="U227" s="83"/>
      <c r="V227" s="110"/>
      <c r="W227" s="83"/>
      <c r="X227" s="20"/>
      <c r="Y227" s="20"/>
      <c r="Z227" s="16"/>
      <c r="AA227" s="16"/>
      <c r="AD227" s="85">
        <f>IF(S226="","",S226*1000+(I227+N227)*100+((I227+N227)-(M227+R227))*10+((SUM(J226:J228)+SUM(O226:O228))-(SUM(L226:L228)+SUM(Q226:Q228))))</f>
        <v>1298</v>
      </c>
      <c r="AE227" s="86">
        <f>IF(J227="","",IF(J227&gt;L227,1,0))</f>
        <v>0</v>
      </c>
      <c r="AF227" s="86">
        <f>IF(L227="","",IF(J227&lt;L227,1,0))</f>
        <v>1</v>
      </c>
      <c r="AG227" s="86">
        <f>IF(O227="","",IF(O227&gt;Q227,1,0))</f>
        <v>1</v>
      </c>
      <c r="AH227" s="86">
        <f>IF(Q227="","",IF(O227&lt;Q227,1,0))</f>
        <v>0</v>
      </c>
      <c r="AI227" s="86"/>
      <c r="AJ227" s="86"/>
    </row>
    <row r="228" spans="2:36" s="11" customFormat="1" ht="15" customHeight="1">
      <c r="B228" s="96"/>
      <c r="C228" s="99"/>
      <c r="D228" s="106"/>
      <c r="E228" s="107"/>
      <c r="F228" s="107"/>
      <c r="G228" s="107"/>
      <c r="H228" s="108"/>
      <c r="I228" s="79"/>
      <c r="J228" s="22">
        <v>15</v>
      </c>
      <c r="K228" s="19" t="s">
        <v>19</v>
      </c>
      <c r="L228" s="22">
        <v>11</v>
      </c>
      <c r="M228" s="81"/>
      <c r="N228" s="79"/>
      <c r="O228" s="23">
        <v>10</v>
      </c>
      <c r="P228" s="19" t="s">
        <v>19</v>
      </c>
      <c r="Q228" s="23">
        <v>15</v>
      </c>
      <c r="R228" s="81"/>
      <c r="S228" s="111"/>
      <c r="T228" s="114"/>
      <c r="U228" s="84"/>
      <c r="V228" s="111"/>
      <c r="W228" s="84"/>
      <c r="X228" s="20"/>
      <c r="Y228" s="20"/>
      <c r="Z228" s="24"/>
      <c r="AA228" s="24"/>
      <c r="AD228" s="85"/>
      <c r="AE228" s="86">
        <f>IF(J228="","",IF(J228&gt;L228,1,0))</f>
        <v>1</v>
      </c>
      <c r="AF228" s="86">
        <f>IF(L228="","",IF(J228&lt;L228,1,0))</f>
        <v>0</v>
      </c>
      <c r="AG228" s="86">
        <f>IF(O228="","",IF(O228&gt;Q228,1,0))</f>
        <v>0</v>
      </c>
      <c r="AH228" s="86">
        <f>IF(Q228="","",IF(O228&lt;Q228,1,0))</f>
        <v>1</v>
      </c>
      <c r="AI228" s="86"/>
      <c r="AJ228" s="86"/>
    </row>
    <row r="229" spans="2:36" s="11" customFormat="1" ht="15" customHeight="1">
      <c r="B229" s="94" t="s">
        <v>172</v>
      </c>
      <c r="C229" s="97" t="s">
        <v>175</v>
      </c>
      <c r="D229" s="17" t="str">
        <f>IF(E229="","",IF(D230&gt;H230,"○","×"))</f>
        <v>×</v>
      </c>
      <c r="E229" s="18">
        <f>IF(L226="","",L226)</f>
        <v>12</v>
      </c>
      <c r="F229" s="25" t="s">
        <v>19</v>
      </c>
      <c r="G229" s="18">
        <f>IF(J226="","",J226)</f>
        <v>15</v>
      </c>
      <c r="H229" s="26"/>
      <c r="I229" s="100"/>
      <c r="J229" s="101"/>
      <c r="K229" s="101"/>
      <c r="L229" s="101"/>
      <c r="M229" s="102"/>
      <c r="N229" s="17" t="str">
        <f>IF(O229="","",IF(N230&gt;R230,"○","×"))</f>
        <v>×</v>
      </c>
      <c r="O229" s="18">
        <v>9</v>
      </c>
      <c r="P229" s="25" t="s">
        <v>19</v>
      </c>
      <c r="Q229" s="18">
        <v>15</v>
      </c>
      <c r="R229" s="27"/>
      <c r="S229" s="109">
        <f>IF(D229="","",COUNTIF(D229:R231,"○"))</f>
        <v>0</v>
      </c>
      <c r="T229" s="112" t="s">
        <v>18</v>
      </c>
      <c r="U229" s="82">
        <f>IF(D229="","",COUNTIF(D229:R231,"×"))</f>
        <v>2</v>
      </c>
      <c r="V229" s="109">
        <f>IF(AD230="","",RANK(AD230,AD226:AD234))</f>
        <v>3</v>
      </c>
      <c r="W229" s="82"/>
      <c r="X229" s="20"/>
      <c r="Y229" s="20"/>
      <c r="Z229" s="24"/>
      <c r="AA229" s="24"/>
      <c r="AD229" s="85"/>
      <c r="AE229" s="86">
        <f>IF(O229="","",IF(O229&gt;Q229,1,0))</f>
        <v>0</v>
      </c>
      <c r="AF229" s="86">
        <f>IF(Q229="","",IF(O229&lt;Q229,1,0))</f>
        <v>1</v>
      </c>
      <c r="AG229" s="86"/>
      <c r="AH229" s="86"/>
      <c r="AI229" s="86"/>
      <c r="AJ229" s="86"/>
    </row>
    <row r="230" spans="2:36" s="11" customFormat="1" ht="15" customHeight="1">
      <c r="B230" s="95"/>
      <c r="C230" s="98"/>
      <c r="D230" s="78">
        <f>M227</f>
        <v>1</v>
      </c>
      <c r="E230" s="20">
        <f>IF(L227="","",L227)</f>
        <v>15</v>
      </c>
      <c r="F230" s="19" t="s">
        <v>19</v>
      </c>
      <c r="G230" s="20">
        <f>IF(J227="","",J227)</f>
        <v>14</v>
      </c>
      <c r="H230" s="80">
        <f>I227</f>
        <v>2</v>
      </c>
      <c r="I230" s="103"/>
      <c r="J230" s="104"/>
      <c r="K230" s="104"/>
      <c r="L230" s="104"/>
      <c r="M230" s="105"/>
      <c r="N230" s="78">
        <f>IF(O229="","",SUM(AE229:AE231))</f>
        <v>0</v>
      </c>
      <c r="O230" s="20">
        <v>7</v>
      </c>
      <c r="P230" s="19" t="s">
        <v>19</v>
      </c>
      <c r="Q230" s="20">
        <v>15</v>
      </c>
      <c r="R230" s="80">
        <f>IF(Q229="","",SUM(AF229:AF231))</f>
        <v>2</v>
      </c>
      <c r="S230" s="110"/>
      <c r="T230" s="113"/>
      <c r="U230" s="83"/>
      <c r="V230" s="110"/>
      <c r="W230" s="83"/>
      <c r="X230" s="20"/>
      <c r="Y230" s="20"/>
      <c r="Z230" s="24"/>
      <c r="AA230" s="24"/>
      <c r="AD230" s="85">
        <f>IF(S229="","",S229*1000+(D230+N230)*100+((D230+N230)-(H230+R230))*10+((SUM(E229:E231)+SUM(O229:O231))-(SUM(G229:G231)+SUM(Q229:Q231))))</f>
        <v>50</v>
      </c>
      <c r="AE230" s="86">
        <f>IF(O230="","",IF(O230&gt;Q230,1,0))</f>
        <v>0</v>
      </c>
      <c r="AF230" s="86">
        <f>IF(Q230="","",IF(O230&lt;Q230,1,0))</f>
        <v>1</v>
      </c>
      <c r="AG230" s="86"/>
      <c r="AH230" s="86"/>
      <c r="AI230" s="86"/>
      <c r="AJ230" s="86"/>
    </row>
    <row r="231" spans="2:36" s="11" customFormat="1" ht="15" customHeight="1">
      <c r="B231" s="96"/>
      <c r="C231" s="99"/>
      <c r="D231" s="79"/>
      <c r="E231" s="22">
        <f>IF(L228="","",L228)</f>
        <v>11</v>
      </c>
      <c r="F231" s="28" t="s">
        <v>19</v>
      </c>
      <c r="G231" s="22">
        <f>IF(J228="","",J228)</f>
        <v>15</v>
      </c>
      <c r="H231" s="81"/>
      <c r="I231" s="106"/>
      <c r="J231" s="107"/>
      <c r="K231" s="107"/>
      <c r="L231" s="107"/>
      <c r="M231" s="108"/>
      <c r="N231" s="79"/>
      <c r="O231" s="22"/>
      <c r="P231" s="19" t="s">
        <v>19</v>
      </c>
      <c r="Q231" s="22"/>
      <c r="R231" s="81"/>
      <c r="S231" s="111"/>
      <c r="T231" s="114"/>
      <c r="U231" s="84"/>
      <c r="V231" s="111"/>
      <c r="W231" s="84"/>
      <c r="X231" s="20"/>
      <c r="Y231" s="20"/>
      <c r="Z231" s="24"/>
      <c r="AA231" s="24"/>
      <c r="AD231" s="85"/>
      <c r="AE231" s="86">
        <f>IF(O231="","",IF(O231&gt;Q231,1,0))</f>
      </c>
      <c r="AF231" s="86">
        <f>IF(Q231="","",IF(O231&lt;Q231,1,0))</f>
      </c>
      <c r="AG231" s="86"/>
      <c r="AH231" s="86"/>
      <c r="AI231" s="86"/>
      <c r="AJ231" s="86"/>
    </row>
    <row r="232" spans="2:36" s="11" customFormat="1" ht="15" customHeight="1">
      <c r="B232" s="95" t="s">
        <v>173</v>
      </c>
      <c r="C232" s="97" t="s">
        <v>176</v>
      </c>
      <c r="D232" s="17" t="str">
        <f>IF(E232="","",IF(D233&gt;H233,"○","×"))</f>
        <v>○</v>
      </c>
      <c r="E232" s="18">
        <f>IF(Q226="","",Q226)</f>
        <v>15</v>
      </c>
      <c r="F232" s="25" t="s">
        <v>19</v>
      </c>
      <c r="G232" s="18">
        <f>IF(O226="","",O226)</f>
        <v>7</v>
      </c>
      <c r="H232" s="27"/>
      <c r="I232" s="17" t="str">
        <f>IF(J232="","",IF(I233&gt;M233,"○","×"))</f>
        <v>○</v>
      </c>
      <c r="J232" s="18">
        <f>IF(Q229="","",Q229)</f>
        <v>15</v>
      </c>
      <c r="K232" s="19" t="s">
        <v>19</v>
      </c>
      <c r="L232" s="18">
        <f>IF(O229="","",O229)</f>
        <v>9</v>
      </c>
      <c r="M232" s="27"/>
      <c r="N232" s="100"/>
      <c r="O232" s="101"/>
      <c r="P232" s="101"/>
      <c r="Q232" s="101"/>
      <c r="R232" s="102"/>
      <c r="S232" s="109">
        <f>IF(D232="","",COUNTIF(D232:M232,"○"))</f>
        <v>2</v>
      </c>
      <c r="T232" s="112" t="s">
        <v>18</v>
      </c>
      <c r="U232" s="82">
        <f>IF(D232="","",COUNTIF(D232:M232,"×"))</f>
        <v>0</v>
      </c>
      <c r="V232" s="109">
        <f>IF(AD233="","",RANK(AD233,AD226:AD234))</f>
        <v>1</v>
      </c>
      <c r="W232" s="82"/>
      <c r="X232" s="20"/>
      <c r="Y232" s="20"/>
      <c r="Z232" s="24"/>
      <c r="AA232" s="24"/>
      <c r="AD232" s="85"/>
      <c r="AE232" s="86"/>
      <c r="AF232" s="86"/>
      <c r="AG232" s="86"/>
      <c r="AH232" s="86"/>
      <c r="AI232" s="86"/>
      <c r="AJ232" s="86"/>
    </row>
    <row r="233" spans="2:36" s="11" customFormat="1" ht="15" customHeight="1">
      <c r="B233" s="95"/>
      <c r="C233" s="98"/>
      <c r="D233" s="78">
        <f>R227</f>
        <v>2</v>
      </c>
      <c r="E233" s="20">
        <f>IF(Q227="","",Q227)</f>
        <v>10</v>
      </c>
      <c r="F233" s="19" t="s">
        <v>19</v>
      </c>
      <c r="G233" s="20">
        <f>IF(O227="","",O227)</f>
        <v>15</v>
      </c>
      <c r="H233" s="80">
        <f>N227</f>
        <v>1</v>
      </c>
      <c r="I233" s="78">
        <f>R230</f>
        <v>2</v>
      </c>
      <c r="J233" s="20">
        <f>IF(Q230="","",Q230)</f>
        <v>15</v>
      </c>
      <c r="K233" s="19" t="s">
        <v>19</v>
      </c>
      <c r="L233" s="21">
        <f>IF(O230="","",O230)</f>
        <v>7</v>
      </c>
      <c r="M233" s="80">
        <f>N230</f>
        <v>0</v>
      </c>
      <c r="N233" s="103"/>
      <c r="O233" s="104"/>
      <c r="P233" s="104"/>
      <c r="Q233" s="104"/>
      <c r="R233" s="105"/>
      <c r="S233" s="110"/>
      <c r="T233" s="113"/>
      <c r="U233" s="83"/>
      <c r="V233" s="110"/>
      <c r="W233" s="83"/>
      <c r="X233" s="20"/>
      <c r="Y233" s="20"/>
      <c r="Z233" s="24"/>
      <c r="AA233" s="24"/>
      <c r="AD233" s="85">
        <f>IF(S232="","",S232*1000+(D233+I233)*100+((D233+I233)-(H233+M233))*10+((SUM(E232:E234)+SUM(J232:J234))-(SUM(G232:G234)+SUM(L232:L234))))</f>
        <v>2452</v>
      </c>
      <c r="AE233" s="86"/>
      <c r="AF233" s="86"/>
      <c r="AG233" s="86"/>
      <c r="AH233" s="86"/>
      <c r="AI233" s="86"/>
      <c r="AJ233" s="86"/>
    </row>
    <row r="234" spans="2:36" s="11" customFormat="1" ht="15" customHeight="1">
      <c r="B234" s="96"/>
      <c r="C234" s="99"/>
      <c r="D234" s="79"/>
      <c r="E234" s="22">
        <f>IF(Q228="","",Q228)</f>
        <v>15</v>
      </c>
      <c r="F234" s="28" t="s">
        <v>19</v>
      </c>
      <c r="G234" s="22">
        <f>IF(O228="","",O228)</f>
        <v>10</v>
      </c>
      <c r="H234" s="81"/>
      <c r="I234" s="79"/>
      <c r="J234" s="22">
        <f>IF(Q231="","",Q231)</f>
      </c>
      <c r="K234" s="19" t="s">
        <v>19</v>
      </c>
      <c r="L234" s="23">
        <f>IF(O231="","",O231)</f>
      </c>
      <c r="M234" s="81"/>
      <c r="N234" s="106"/>
      <c r="O234" s="107"/>
      <c r="P234" s="107"/>
      <c r="Q234" s="107"/>
      <c r="R234" s="108"/>
      <c r="S234" s="111"/>
      <c r="T234" s="114"/>
      <c r="U234" s="84"/>
      <c r="V234" s="111"/>
      <c r="W234" s="84"/>
      <c r="X234" s="20"/>
      <c r="Y234" s="20"/>
      <c r="Z234" s="24"/>
      <c r="AA234" s="24"/>
      <c r="AD234" s="85"/>
      <c r="AE234" s="86"/>
      <c r="AF234" s="86"/>
      <c r="AG234" s="86"/>
      <c r="AH234" s="86"/>
      <c r="AI234" s="86"/>
      <c r="AJ234" s="86"/>
    </row>
    <row r="235" spans="11:36" ht="13.5">
      <c r="K235" s="5"/>
      <c r="AD235" s="87"/>
      <c r="AE235" s="88"/>
      <c r="AF235" s="88"/>
      <c r="AG235" s="88"/>
      <c r="AH235" s="88"/>
      <c r="AI235" s="88"/>
      <c r="AJ235" s="88"/>
    </row>
    <row r="236" spans="30:36" ht="13.5">
      <c r="AD236" s="87"/>
      <c r="AE236" s="88"/>
      <c r="AF236" s="88"/>
      <c r="AG236" s="88"/>
      <c r="AH236" s="88"/>
      <c r="AI236" s="88"/>
      <c r="AJ236" s="88"/>
    </row>
    <row r="237" spans="2:36" ht="13.5">
      <c r="B237" s="41" t="s">
        <v>181</v>
      </c>
      <c r="T237" s="41" t="s">
        <v>107</v>
      </c>
      <c r="AD237" s="87"/>
      <c r="AE237" s="88"/>
      <c r="AF237" s="88"/>
      <c r="AG237" s="88"/>
      <c r="AH237" s="88"/>
      <c r="AI237" s="88"/>
      <c r="AJ237" s="88"/>
    </row>
    <row r="238" spans="2:36" ht="13.5">
      <c r="B238" s="154" t="str">
        <f>INDEX(B149:B157,MATCH(1,V149:V157,0),1)</f>
        <v>(大生院)</v>
      </c>
      <c r="C238" s="171" t="str">
        <f>INDEX(C149:C157,MATCH(1,V149:V157,0),1)</f>
        <v>鍵山　碧月
鍵山　亜弓</v>
      </c>
      <c r="D238" s="7"/>
      <c r="E238" s="7"/>
      <c r="F238" s="7"/>
      <c r="G238" s="7"/>
      <c r="P238" s="7"/>
      <c r="Q238" s="7"/>
      <c r="R238" s="7"/>
      <c r="S238" s="7"/>
      <c r="T238" s="139" t="str">
        <f>INDEX(C193:C201,MATCH(1,V193:V201,0),1)</f>
        <v>瀧本　　蛍
瀧本　　静</v>
      </c>
      <c r="U238" s="139"/>
      <c r="V238" s="139"/>
      <c r="W238" s="139"/>
      <c r="X238" s="139"/>
      <c r="Y238" s="140" t="str">
        <f>INDEX(B193:B201,MATCH(1,V193:V201,0),1)</f>
        <v>(大生院)</v>
      </c>
      <c r="Z238" s="140"/>
      <c r="AA238" s="140"/>
      <c r="AB238" s="140"/>
      <c r="AD238" s="87"/>
      <c r="AE238" s="88"/>
      <c r="AF238" s="88"/>
      <c r="AG238" s="88"/>
      <c r="AH238" s="88"/>
      <c r="AI238" s="88"/>
      <c r="AJ238" s="88"/>
    </row>
    <row r="239" spans="2:36" ht="13.5" customHeight="1">
      <c r="B239" s="154"/>
      <c r="C239" s="171"/>
      <c r="E239" s="42"/>
      <c r="F239" s="149" t="s">
        <v>254</v>
      </c>
      <c r="G239" s="150"/>
      <c r="O239" s="39"/>
      <c r="P239" s="144" t="s">
        <v>250</v>
      </c>
      <c r="Q239" s="145"/>
      <c r="R239" s="40"/>
      <c r="T239" s="139"/>
      <c r="U239" s="139"/>
      <c r="V239" s="139"/>
      <c r="W239" s="139"/>
      <c r="X239" s="139"/>
      <c r="Y239" s="140"/>
      <c r="Z239" s="140"/>
      <c r="AA239" s="140"/>
      <c r="AB239" s="140"/>
      <c r="AD239" s="87"/>
      <c r="AE239" s="88"/>
      <c r="AF239" s="88"/>
      <c r="AG239" s="88"/>
      <c r="AH239" s="88"/>
      <c r="AI239" s="88"/>
      <c r="AJ239" s="88"/>
    </row>
    <row r="240" spans="5:36" ht="14.25" thickBot="1">
      <c r="E240" s="43"/>
      <c r="F240" s="151"/>
      <c r="G240" s="152"/>
      <c r="H240" s="60"/>
      <c r="I240" s="54"/>
      <c r="N240" s="54"/>
      <c r="O240" s="61"/>
      <c r="P240" s="146"/>
      <c r="Q240" s="147"/>
      <c r="R240" s="41"/>
      <c r="AD240" s="87"/>
      <c r="AE240" s="88"/>
      <c r="AF240" s="88"/>
      <c r="AG240" s="88"/>
      <c r="AH240" s="88"/>
      <c r="AI240" s="88"/>
      <c r="AJ240" s="88"/>
    </row>
    <row r="241" spans="2:36" ht="13.5">
      <c r="B241" s="41" t="s">
        <v>104</v>
      </c>
      <c r="E241" s="43"/>
      <c r="F241" s="151"/>
      <c r="G241" s="151"/>
      <c r="H241" s="63"/>
      <c r="I241" s="4"/>
      <c r="J241" s="63"/>
      <c r="M241" s="55"/>
      <c r="O241" s="55"/>
      <c r="P241" s="147"/>
      <c r="Q241" s="147"/>
      <c r="R241" s="41"/>
      <c r="T241" s="41" t="s">
        <v>108</v>
      </c>
      <c r="AD241" s="87"/>
      <c r="AE241" s="88"/>
      <c r="AF241" s="88"/>
      <c r="AG241" s="88"/>
      <c r="AH241" s="88"/>
      <c r="AI241" s="88"/>
      <c r="AJ241" s="88"/>
    </row>
    <row r="242" spans="2:36" ht="14.25" thickBot="1">
      <c r="B242" s="154" t="str">
        <f>INDEX(B160:B168,MATCH(1,V160:V168,0),1)</f>
        <v>(中　萩)　</v>
      </c>
      <c r="C242" s="155" t="str">
        <f>INDEX(C160:C168,MATCH(1,V160:V168,0),1)</f>
        <v>大澤　友香
大澤　基江</v>
      </c>
      <c r="D242" s="54"/>
      <c r="E242" s="64"/>
      <c r="F242" s="153"/>
      <c r="G242" s="153"/>
      <c r="H242" s="63"/>
      <c r="I242" s="4"/>
      <c r="J242" s="63"/>
      <c r="M242" s="55"/>
      <c r="O242" s="55"/>
      <c r="P242" s="148"/>
      <c r="Q242" s="148"/>
      <c r="R242" s="58"/>
      <c r="S242" s="54"/>
      <c r="T242" s="139" t="str">
        <f>INDEX(C204:C212,MATCH(1,V204:V212,0),1)</f>
        <v>福田希乃花
福田　恵子</v>
      </c>
      <c r="U242" s="139"/>
      <c r="V242" s="139"/>
      <c r="W242" s="139"/>
      <c r="X242" s="139"/>
      <c r="Y242" s="140" t="str">
        <f>INDEX(B204:B212,MATCH(1,V204:V212,0),1)</f>
        <v>(神　郷)　</v>
      </c>
      <c r="Z242" s="140"/>
      <c r="AA242" s="140"/>
      <c r="AB242" s="140"/>
      <c r="AD242" s="87"/>
      <c r="AE242" s="88"/>
      <c r="AF242" s="88"/>
      <c r="AG242" s="88"/>
      <c r="AH242" s="88"/>
      <c r="AI242" s="88"/>
      <c r="AJ242" s="88"/>
    </row>
    <row r="243" spans="2:36" ht="13.5">
      <c r="B243" s="154"/>
      <c r="C243" s="155"/>
      <c r="H243" s="172" t="s">
        <v>264</v>
      </c>
      <c r="I243" s="151"/>
      <c r="J243" s="63"/>
      <c r="M243" s="55"/>
      <c r="N243" s="147" t="s">
        <v>261</v>
      </c>
      <c r="O243" s="140"/>
      <c r="T243" s="139"/>
      <c r="U243" s="139"/>
      <c r="V243" s="139"/>
      <c r="W243" s="139"/>
      <c r="X243" s="139"/>
      <c r="Y243" s="140"/>
      <c r="Z243" s="140"/>
      <c r="AA243" s="140"/>
      <c r="AB243" s="140"/>
      <c r="AD243" s="87"/>
      <c r="AE243" s="88"/>
      <c r="AF243" s="88"/>
      <c r="AG243" s="88"/>
      <c r="AH243" s="88"/>
      <c r="AI243" s="88"/>
      <c r="AJ243" s="88"/>
    </row>
    <row r="244" spans="8:36" ht="14.25" thickBot="1">
      <c r="H244" s="154"/>
      <c r="I244" s="151"/>
      <c r="J244" s="70"/>
      <c r="K244" s="56"/>
      <c r="L244" s="54"/>
      <c r="M244" s="57"/>
      <c r="N244" s="165"/>
      <c r="O244" s="140"/>
      <c r="AD244" s="87"/>
      <c r="AE244" s="88"/>
      <c r="AF244" s="88"/>
      <c r="AG244" s="88"/>
      <c r="AH244" s="88"/>
      <c r="AI244" s="88"/>
      <c r="AJ244" s="88"/>
    </row>
    <row r="245" spans="2:36" ht="13.5">
      <c r="B245" s="41" t="s">
        <v>105</v>
      </c>
      <c r="H245" s="154"/>
      <c r="I245" s="152"/>
      <c r="K245" s="173" t="s">
        <v>270</v>
      </c>
      <c r="L245" s="174"/>
      <c r="M245" s="39"/>
      <c r="N245" s="166"/>
      <c r="O245" s="140"/>
      <c r="T245" s="41" t="s">
        <v>180</v>
      </c>
      <c r="AD245" s="87"/>
      <c r="AE245" s="88"/>
      <c r="AF245" s="88"/>
      <c r="AG245" s="88"/>
      <c r="AH245" s="88"/>
      <c r="AI245" s="88"/>
      <c r="AJ245" s="88"/>
    </row>
    <row r="246" spans="2:36" ht="13.5">
      <c r="B246" s="154" t="str">
        <f>INDEX(B171:B179,MATCH(1,V171:V179,0),1)</f>
        <v>(船　木)　</v>
      </c>
      <c r="C246" s="155" t="str">
        <f>INDEX(C171:C179,MATCH(1,V171:V179,0),1)</f>
        <v>秋本　華奈
秋本　和美</v>
      </c>
      <c r="D246" s="7"/>
      <c r="E246" s="7"/>
      <c r="F246" s="7"/>
      <c r="G246" s="7"/>
      <c r="H246" s="154"/>
      <c r="I246" s="152"/>
      <c r="K246" s="143"/>
      <c r="L246" s="143"/>
      <c r="M246" s="39"/>
      <c r="N246" s="166"/>
      <c r="O246" s="140"/>
      <c r="P246" s="7"/>
      <c r="Q246" s="7"/>
      <c r="R246" s="7"/>
      <c r="S246" s="7"/>
      <c r="T246" s="139" t="str">
        <f>INDEX(C215:C223,MATCH(1,V215:V223,0),1)</f>
        <v>杉山　一真
杉山　密香</v>
      </c>
      <c r="U246" s="139"/>
      <c r="V246" s="139"/>
      <c r="W246" s="139"/>
      <c r="X246" s="139"/>
      <c r="Y246" s="140" t="str">
        <f>INDEX(B215:B223,MATCH(1,V215:V223,0),1)</f>
        <v>(惣　開)　</v>
      </c>
      <c r="Z246" s="140"/>
      <c r="AA246" s="140"/>
      <c r="AB246" s="140"/>
      <c r="AD246" s="87"/>
      <c r="AE246" s="88"/>
      <c r="AF246" s="88"/>
      <c r="AG246" s="88"/>
      <c r="AH246" s="88"/>
      <c r="AI246" s="88"/>
      <c r="AJ246" s="88"/>
    </row>
    <row r="247" spans="2:36" ht="13.5" customHeight="1">
      <c r="B247" s="154"/>
      <c r="C247" s="155"/>
      <c r="E247" s="42"/>
      <c r="F247" s="149" t="s">
        <v>253</v>
      </c>
      <c r="G247" s="150"/>
      <c r="I247" s="39"/>
      <c r="K247" s="143"/>
      <c r="L247" s="143"/>
      <c r="M247" s="39"/>
      <c r="O247" s="39"/>
      <c r="P247" s="144" t="s">
        <v>249</v>
      </c>
      <c r="Q247" s="145"/>
      <c r="R247" s="40"/>
      <c r="T247" s="139"/>
      <c r="U247" s="139"/>
      <c r="V247" s="139"/>
      <c r="W247" s="139"/>
      <c r="X247" s="139"/>
      <c r="Y247" s="140"/>
      <c r="Z247" s="140"/>
      <c r="AA247" s="140"/>
      <c r="AB247" s="140"/>
      <c r="AD247" s="87"/>
      <c r="AE247" s="88"/>
      <c r="AF247" s="88"/>
      <c r="AG247" s="88"/>
      <c r="AH247" s="88"/>
      <c r="AI247" s="88"/>
      <c r="AJ247" s="88"/>
    </row>
    <row r="248" spans="5:36" ht="14.25" thickBot="1">
      <c r="E248" s="43"/>
      <c r="F248" s="151"/>
      <c r="G248" s="152"/>
      <c r="H248" s="60"/>
      <c r="I248" s="61"/>
      <c r="M248" s="39"/>
      <c r="N248" s="60"/>
      <c r="O248" s="61"/>
      <c r="P248" s="146"/>
      <c r="Q248" s="147"/>
      <c r="R248" s="41"/>
      <c r="AD248" s="87"/>
      <c r="AE248" s="88"/>
      <c r="AF248" s="88"/>
      <c r="AG248" s="88"/>
      <c r="AH248" s="88"/>
      <c r="AI248" s="88"/>
      <c r="AJ248" s="88"/>
    </row>
    <row r="249" spans="2:36" ht="13.5">
      <c r="B249" s="41" t="s">
        <v>106</v>
      </c>
      <c r="E249" s="43"/>
      <c r="F249" s="151"/>
      <c r="G249" s="151"/>
      <c r="H249" s="63"/>
      <c r="O249" s="55"/>
      <c r="P249" s="147"/>
      <c r="Q249" s="147"/>
      <c r="R249" s="41"/>
      <c r="T249" s="41" t="s">
        <v>182</v>
      </c>
      <c r="AD249" s="87"/>
      <c r="AE249" s="88"/>
      <c r="AF249" s="88"/>
      <c r="AG249" s="88"/>
      <c r="AH249" s="88"/>
      <c r="AI249" s="88"/>
      <c r="AJ249" s="88"/>
    </row>
    <row r="250" spans="2:36" ht="14.25" thickBot="1">
      <c r="B250" s="154" t="str">
        <f>INDEX(B182:B190,MATCH(1,V182:V190,0),1)</f>
        <v>(大生院)</v>
      </c>
      <c r="C250" s="155" t="str">
        <f>INDEX(C182:C190,MATCH(1,V182:V190,0),1)</f>
        <v>藤原　柚希
近藤ひろみ</v>
      </c>
      <c r="D250" s="54"/>
      <c r="E250" s="64"/>
      <c r="F250" s="153"/>
      <c r="G250" s="153"/>
      <c r="H250" s="63"/>
      <c r="O250" s="55"/>
      <c r="P250" s="148"/>
      <c r="Q250" s="148"/>
      <c r="R250" s="58"/>
      <c r="S250" s="54"/>
      <c r="T250" s="139" t="str">
        <f>INDEX(C226:C234,MATCH(1,V226:V234,0),1)</f>
        <v>竹林　愛乃
竹林　栄一</v>
      </c>
      <c r="U250" s="139"/>
      <c r="V250" s="139"/>
      <c r="W250" s="139"/>
      <c r="X250" s="139"/>
      <c r="Y250" s="140" t="str">
        <f>INDEX(B226:B234,MATCH(1,V226:V234,0),1)</f>
        <v>(大生院)</v>
      </c>
      <c r="Z250" s="140"/>
      <c r="AA250" s="140"/>
      <c r="AB250" s="140"/>
      <c r="AD250" s="87"/>
      <c r="AE250" s="88"/>
      <c r="AF250" s="88"/>
      <c r="AG250" s="88"/>
      <c r="AH250" s="88"/>
      <c r="AI250" s="88"/>
      <c r="AJ250" s="88"/>
    </row>
    <row r="251" spans="2:36" ht="13.5">
      <c r="B251" s="154"/>
      <c r="C251" s="155"/>
      <c r="T251" s="139"/>
      <c r="U251" s="139"/>
      <c r="V251" s="139"/>
      <c r="W251" s="139"/>
      <c r="X251" s="139"/>
      <c r="Y251" s="140"/>
      <c r="Z251" s="140"/>
      <c r="AA251" s="140"/>
      <c r="AB251" s="140"/>
      <c r="AD251" s="87"/>
      <c r="AE251" s="88"/>
      <c r="AF251" s="88"/>
      <c r="AG251" s="88"/>
      <c r="AH251" s="88"/>
      <c r="AI251" s="88"/>
      <c r="AJ251" s="88"/>
    </row>
    <row r="252" spans="30:36" ht="13.5">
      <c r="AD252" s="87"/>
      <c r="AE252" s="88"/>
      <c r="AF252" s="88"/>
      <c r="AG252" s="88"/>
      <c r="AH252" s="88"/>
      <c r="AI252" s="88"/>
      <c r="AJ252" s="88"/>
    </row>
    <row r="253" spans="30:36" ht="13.5">
      <c r="AD253" s="87"/>
      <c r="AE253" s="88"/>
      <c r="AF253" s="88"/>
      <c r="AG253" s="88"/>
      <c r="AH253" s="88"/>
      <c r="AI253" s="88"/>
      <c r="AJ253" s="88"/>
    </row>
    <row r="254" spans="2:36" s="3" customFormat="1" ht="21">
      <c r="B254" s="71" t="s">
        <v>10</v>
      </c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AD254" s="89"/>
      <c r="AE254" s="90"/>
      <c r="AF254" s="90"/>
      <c r="AG254" s="90"/>
      <c r="AH254" s="90"/>
      <c r="AI254" s="90"/>
      <c r="AJ254" s="90"/>
    </row>
    <row r="255" spans="30:36" ht="13.5">
      <c r="AD255" s="87"/>
      <c r="AE255" s="88"/>
      <c r="AF255" s="88"/>
      <c r="AG255" s="88"/>
      <c r="AH255" s="88"/>
      <c r="AI255" s="88"/>
      <c r="AJ255" s="88"/>
    </row>
    <row r="256" spans="2:36" s="11" customFormat="1" ht="15" customHeight="1">
      <c r="B256" s="12" t="s">
        <v>32</v>
      </c>
      <c r="C256" s="13"/>
      <c r="D256" s="91" t="s">
        <v>196</v>
      </c>
      <c r="E256" s="92"/>
      <c r="F256" s="92"/>
      <c r="G256" s="92"/>
      <c r="H256" s="93"/>
      <c r="I256" s="91" t="s">
        <v>197</v>
      </c>
      <c r="J256" s="92"/>
      <c r="K256" s="92"/>
      <c r="L256" s="92"/>
      <c r="M256" s="93"/>
      <c r="N256" s="91" t="s">
        <v>179</v>
      </c>
      <c r="O256" s="92"/>
      <c r="P256" s="92"/>
      <c r="Q256" s="92"/>
      <c r="R256" s="93"/>
      <c r="S256" s="14"/>
      <c r="T256" s="15" t="s">
        <v>15</v>
      </c>
      <c r="U256" s="15"/>
      <c r="V256" s="91" t="s">
        <v>16</v>
      </c>
      <c r="W256" s="93"/>
      <c r="AA256" s="16"/>
      <c r="AD256" s="85"/>
      <c r="AE256" s="86"/>
      <c r="AF256" s="86"/>
      <c r="AG256" s="86"/>
      <c r="AH256" s="86"/>
      <c r="AI256" s="86"/>
      <c r="AJ256" s="86"/>
    </row>
    <row r="257" spans="2:36" s="11" customFormat="1" ht="15" customHeight="1">
      <c r="B257" s="94" t="s">
        <v>67</v>
      </c>
      <c r="C257" s="97" t="s">
        <v>193</v>
      </c>
      <c r="D257" s="100"/>
      <c r="E257" s="101"/>
      <c r="F257" s="101"/>
      <c r="G257" s="101"/>
      <c r="H257" s="102"/>
      <c r="I257" s="17" t="str">
        <f>IF(I258="","",IF(I258&gt;M258,"○","×"))</f>
        <v>○</v>
      </c>
      <c r="J257" s="18">
        <v>15</v>
      </c>
      <c r="K257" s="19" t="s">
        <v>183</v>
      </c>
      <c r="L257" s="18">
        <v>9</v>
      </c>
      <c r="M257" s="9"/>
      <c r="N257" s="10" t="str">
        <f>IF(N258="","",IF(N258&gt;R258,"○","×"))</f>
        <v>×</v>
      </c>
      <c r="O257" s="18">
        <v>11</v>
      </c>
      <c r="P257" s="19" t="s">
        <v>183</v>
      </c>
      <c r="Q257" s="18">
        <v>15</v>
      </c>
      <c r="R257" s="9"/>
      <c r="S257" s="109">
        <f>IF(I257="","",COUNTIF(I257:R257,"○"))</f>
        <v>1</v>
      </c>
      <c r="T257" s="112" t="s">
        <v>18</v>
      </c>
      <c r="U257" s="82">
        <f>IF(I257="","",COUNTIF(I257:R257,"×"))</f>
        <v>1</v>
      </c>
      <c r="V257" s="109">
        <f>IF(AD258="","",RANK(AD258,AD257:AD265))</f>
        <v>2</v>
      </c>
      <c r="W257" s="82"/>
      <c r="X257" s="20"/>
      <c r="Y257" s="20"/>
      <c r="Z257" s="16"/>
      <c r="AA257" s="16"/>
      <c r="AD257" s="85"/>
      <c r="AE257" s="86">
        <f>IF(J257="","",IF(J257&gt;L257,1,0))</f>
        <v>1</v>
      </c>
      <c r="AF257" s="86">
        <f>IF(L257="","",IF(J257&lt;L257,1,0))</f>
        <v>0</v>
      </c>
      <c r="AG257" s="86">
        <f>IF(O257="","",IF(O257&gt;Q257,1,0))</f>
        <v>0</v>
      </c>
      <c r="AH257" s="86">
        <f>IF(Q257="","",IF(O257&lt;Q257,1,0))</f>
        <v>1</v>
      </c>
      <c r="AI257" s="86"/>
      <c r="AJ257" s="86"/>
    </row>
    <row r="258" spans="2:36" s="11" customFormat="1" ht="15" customHeight="1">
      <c r="B258" s="95"/>
      <c r="C258" s="98"/>
      <c r="D258" s="103"/>
      <c r="E258" s="104"/>
      <c r="F258" s="104"/>
      <c r="G258" s="104"/>
      <c r="H258" s="105"/>
      <c r="I258" s="78">
        <f>IF(J257="","",SUM(AE257:AE259))</f>
        <v>2</v>
      </c>
      <c r="J258" s="20">
        <v>15</v>
      </c>
      <c r="K258" s="19" t="s">
        <v>184</v>
      </c>
      <c r="L258" s="20">
        <v>10</v>
      </c>
      <c r="M258" s="80">
        <f>IF(L257="","",SUM(AF257:AF259))</f>
        <v>0</v>
      </c>
      <c r="N258" s="78">
        <f>IF(O257="","",SUM(AG257:AG259))</f>
        <v>0</v>
      </c>
      <c r="O258" s="21">
        <v>7</v>
      </c>
      <c r="P258" s="19" t="s">
        <v>184</v>
      </c>
      <c r="Q258" s="21">
        <v>15</v>
      </c>
      <c r="R258" s="80">
        <f>IF(Q257="","",SUM(AH257:AH259))</f>
        <v>2</v>
      </c>
      <c r="S258" s="110"/>
      <c r="T258" s="113"/>
      <c r="U258" s="83"/>
      <c r="V258" s="110"/>
      <c r="W258" s="83"/>
      <c r="X258" s="20"/>
      <c r="Y258" s="20"/>
      <c r="Z258" s="16"/>
      <c r="AA258" s="16"/>
      <c r="AD258" s="85">
        <f>IF(S257="","",S257*1000+(I258+N258)*100+((I258+N258)-(M258+R258))*10+((SUM(J257:J259)+SUM(O257:O259))-(SUM(L257:L259)+SUM(Q257:Q259))))</f>
        <v>1199</v>
      </c>
      <c r="AE258" s="86">
        <f>IF(J258="","",IF(J258&gt;L258,1,0))</f>
        <v>1</v>
      </c>
      <c r="AF258" s="86">
        <f>IF(L258="","",IF(J258&lt;L258,1,0))</f>
        <v>0</v>
      </c>
      <c r="AG258" s="86">
        <f>IF(O258="","",IF(O258&gt;Q258,1,0))</f>
        <v>0</v>
      </c>
      <c r="AH258" s="86">
        <f>IF(Q258="","",IF(O258&lt;Q258,1,0))</f>
        <v>1</v>
      </c>
      <c r="AI258" s="86"/>
      <c r="AJ258" s="86"/>
    </row>
    <row r="259" spans="2:36" s="11" customFormat="1" ht="15" customHeight="1">
      <c r="B259" s="96"/>
      <c r="C259" s="99"/>
      <c r="D259" s="106"/>
      <c r="E259" s="107"/>
      <c r="F259" s="107"/>
      <c r="G259" s="107"/>
      <c r="H259" s="108"/>
      <c r="I259" s="79"/>
      <c r="J259" s="22"/>
      <c r="K259" s="19" t="s">
        <v>184</v>
      </c>
      <c r="L259" s="22"/>
      <c r="M259" s="81"/>
      <c r="N259" s="79"/>
      <c r="O259" s="23"/>
      <c r="P259" s="19" t="s">
        <v>184</v>
      </c>
      <c r="Q259" s="23"/>
      <c r="R259" s="81"/>
      <c r="S259" s="111"/>
      <c r="T259" s="114"/>
      <c r="U259" s="84"/>
      <c r="V259" s="111"/>
      <c r="W259" s="84"/>
      <c r="X259" s="20"/>
      <c r="Y259" s="20"/>
      <c r="Z259" s="24"/>
      <c r="AA259" s="24"/>
      <c r="AD259" s="85"/>
      <c r="AE259" s="86">
        <f>IF(J259="","",IF(J259&gt;L259,1,0))</f>
      </c>
      <c r="AF259" s="86">
        <f>IF(L259="","",IF(J259&lt;L259,1,0))</f>
      </c>
      <c r="AG259" s="86">
        <f>IF(O259="","",IF(O259&gt;Q259,1,0))</f>
      </c>
      <c r="AH259" s="86">
        <f>IF(Q259="","",IF(O259&lt;Q259,1,0))</f>
      </c>
      <c r="AI259" s="86"/>
      <c r="AJ259" s="86"/>
    </row>
    <row r="260" spans="2:36" s="11" customFormat="1" ht="15" customHeight="1">
      <c r="B260" s="94" t="s">
        <v>34</v>
      </c>
      <c r="C260" s="97" t="s">
        <v>194</v>
      </c>
      <c r="D260" s="17" t="str">
        <f>IF(E260="","",IF(D261&gt;H261,"○","×"))</f>
        <v>×</v>
      </c>
      <c r="E260" s="18">
        <f>IF(L257="","",L257)</f>
        <v>9</v>
      </c>
      <c r="F260" s="25" t="s">
        <v>185</v>
      </c>
      <c r="G260" s="18">
        <f>IF(J257="","",J257)</f>
        <v>15</v>
      </c>
      <c r="H260" s="26"/>
      <c r="I260" s="100"/>
      <c r="J260" s="101"/>
      <c r="K260" s="101"/>
      <c r="L260" s="101"/>
      <c r="M260" s="102"/>
      <c r="N260" s="17" t="str">
        <f>IF(O260="","",IF(N261&gt;R261,"○","×"))</f>
        <v>×</v>
      </c>
      <c r="O260" s="18">
        <v>8</v>
      </c>
      <c r="P260" s="25" t="s">
        <v>185</v>
      </c>
      <c r="Q260" s="18">
        <v>15</v>
      </c>
      <c r="R260" s="27"/>
      <c r="S260" s="109">
        <f>IF(D260="","",COUNTIF(D260:R262,"○"))</f>
        <v>0</v>
      </c>
      <c r="T260" s="112" t="s">
        <v>18</v>
      </c>
      <c r="U260" s="82">
        <f>IF(D260="","",COUNTIF(D260:R262,"×"))</f>
        <v>2</v>
      </c>
      <c r="V260" s="109">
        <f>IF(AD261="","",RANK(AD261,AD257:AD265))</f>
        <v>3</v>
      </c>
      <c r="W260" s="82"/>
      <c r="X260" s="20"/>
      <c r="Y260" s="20"/>
      <c r="Z260" s="24"/>
      <c r="AA260" s="24"/>
      <c r="AD260" s="85"/>
      <c r="AE260" s="86">
        <f>IF(O260="","",IF(O260&gt;Q260,1,0))</f>
        <v>0</v>
      </c>
      <c r="AF260" s="86">
        <f>IF(Q260="","",IF(O260&lt;Q260,1,0))</f>
        <v>1</v>
      </c>
      <c r="AG260" s="86"/>
      <c r="AH260" s="86"/>
      <c r="AI260" s="86"/>
      <c r="AJ260" s="86"/>
    </row>
    <row r="261" spans="2:36" s="11" customFormat="1" ht="15" customHeight="1">
      <c r="B261" s="95"/>
      <c r="C261" s="98"/>
      <c r="D261" s="78">
        <f>M258</f>
        <v>0</v>
      </c>
      <c r="E261" s="20">
        <f>IF(L258="","",L258)</f>
        <v>10</v>
      </c>
      <c r="F261" s="19" t="s">
        <v>186</v>
      </c>
      <c r="G261" s="20">
        <f>IF(J258="","",J258)</f>
        <v>15</v>
      </c>
      <c r="H261" s="80">
        <f>I258</f>
        <v>2</v>
      </c>
      <c r="I261" s="103"/>
      <c r="J261" s="104"/>
      <c r="K261" s="104"/>
      <c r="L261" s="104"/>
      <c r="M261" s="105"/>
      <c r="N261" s="78">
        <f>IF(O260="","",SUM(AE260:AE262))</f>
        <v>0</v>
      </c>
      <c r="O261" s="20">
        <v>9</v>
      </c>
      <c r="P261" s="19" t="s">
        <v>186</v>
      </c>
      <c r="Q261" s="20">
        <v>15</v>
      </c>
      <c r="R261" s="80">
        <f>IF(Q260="","",SUM(AF260:AF262))</f>
        <v>2</v>
      </c>
      <c r="S261" s="110"/>
      <c r="T261" s="113"/>
      <c r="U261" s="83"/>
      <c r="V261" s="110"/>
      <c r="W261" s="83"/>
      <c r="X261" s="20"/>
      <c r="Y261" s="20"/>
      <c r="Z261" s="24"/>
      <c r="AA261" s="24"/>
      <c r="AD261" s="85">
        <f>IF(S260="","",S260*1000+(D261+N261)*100+((D261+N261)-(H261+R261))*10+((SUM(E260:E262)+SUM(O260:O262))-(SUM(G260:G262)+SUM(Q260:Q262))))</f>
        <v>-64</v>
      </c>
      <c r="AE261" s="86">
        <f>IF(O261="","",IF(O261&gt;Q261,1,0))</f>
        <v>0</v>
      </c>
      <c r="AF261" s="86">
        <f>IF(Q261="","",IF(O261&lt;Q261,1,0))</f>
        <v>1</v>
      </c>
      <c r="AG261" s="86"/>
      <c r="AH261" s="86"/>
      <c r="AI261" s="86"/>
      <c r="AJ261" s="86"/>
    </row>
    <row r="262" spans="2:36" s="11" customFormat="1" ht="15" customHeight="1">
      <c r="B262" s="96"/>
      <c r="C262" s="99"/>
      <c r="D262" s="79"/>
      <c r="E262" s="22">
        <f>IF(L259="","",L259)</f>
      </c>
      <c r="F262" s="28" t="s">
        <v>186</v>
      </c>
      <c r="G262" s="22">
        <f>IF(J259="","",J259)</f>
      </c>
      <c r="H262" s="81"/>
      <c r="I262" s="106"/>
      <c r="J262" s="107"/>
      <c r="K262" s="107"/>
      <c r="L262" s="107"/>
      <c r="M262" s="108"/>
      <c r="N262" s="79"/>
      <c r="O262" s="22"/>
      <c r="P262" s="19" t="s">
        <v>186</v>
      </c>
      <c r="Q262" s="22"/>
      <c r="R262" s="81"/>
      <c r="S262" s="111"/>
      <c r="T262" s="114"/>
      <c r="U262" s="84"/>
      <c r="V262" s="111"/>
      <c r="W262" s="84"/>
      <c r="X262" s="20"/>
      <c r="Y262" s="20"/>
      <c r="Z262" s="24"/>
      <c r="AA262" s="24"/>
      <c r="AD262" s="85"/>
      <c r="AE262" s="86">
        <f>IF(O262="","",IF(O262&gt;Q262,1,0))</f>
      </c>
      <c r="AF262" s="86">
        <f>IF(Q262="","",IF(O262&lt;Q262,1,0))</f>
      </c>
      <c r="AG262" s="86"/>
      <c r="AH262" s="86"/>
      <c r="AI262" s="86"/>
      <c r="AJ262" s="86"/>
    </row>
    <row r="263" spans="2:36" s="11" customFormat="1" ht="15" customHeight="1">
      <c r="B263" s="95" t="s">
        <v>36</v>
      </c>
      <c r="C263" s="97" t="s">
        <v>195</v>
      </c>
      <c r="D263" s="17" t="str">
        <f>IF(E263="","",IF(D264&gt;H264,"○","×"))</f>
        <v>○</v>
      </c>
      <c r="E263" s="18">
        <f>IF(Q257="","",Q257)</f>
        <v>15</v>
      </c>
      <c r="F263" s="25" t="s">
        <v>187</v>
      </c>
      <c r="G263" s="18">
        <f>IF(O257="","",O257)</f>
        <v>11</v>
      </c>
      <c r="H263" s="27"/>
      <c r="I263" s="17" t="str">
        <f>IF(J263="","",IF(I264&gt;M264,"○","×"))</f>
        <v>○</v>
      </c>
      <c r="J263" s="18">
        <f>IF(Q260="","",Q260)</f>
        <v>15</v>
      </c>
      <c r="K263" s="19" t="s">
        <v>187</v>
      </c>
      <c r="L263" s="18">
        <f>IF(O260="","",O260)</f>
        <v>8</v>
      </c>
      <c r="M263" s="27"/>
      <c r="N263" s="100"/>
      <c r="O263" s="101"/>
      <c r="P263" s="101"/>
      <c r="Q263" s="101"/>
      <c r="R263" s="102"/>
      <c r="S263" s="109">
        <f>IF(D263="","",COUNTIF(D263:M263,"○"))</f>
        <v>2</v>
      </c>
      <c r="T263" s="112" t="s">
        <v>18</v>
      </c>
      <c r="U263" s="82">
        <f>IF(D263="","",COUNTIF(D263:M263,"×"))</f>
        <v>0</v>
      </c>
      <c r="V263" s="109">
        <f>IF(AD264="","",RANK(AD264,AD257:AD265))</f>
        <v>1</v>
      </c>
      <c r="W263" s="82"/>
      <c r="X263" s="20"/>
      <c r="Y263" s="20"/>
      <c r="Z263" s="24"/>
      <c r="AA263" s="24"/>
      <c r="AD263" s="85"/>
      <c r="AE263" s="86"/>
      <c r="AF263" s="86"/>
      <c r="AG263" s="86"/>
      <c r="AH263" s="86"/>
      <c r="AI263" s="86"/>
      <c r="AJ263" s="86"/>
    </row>
    <row r="264" spans="2:36" s="11" customFormat="1" ht="15" customHeight="1">
      <c r="B264" s="95"/>
      <c r="C264" s="98"/>
      <c r="D264" s="78">
        <f>R258</f>
        <v>2</v>
      </c>
      <c r="E264" s="20">
        <f>IF(Q258="","",Q258)</f>
        <v>15</v>
      </c>
      <c r="F264" s="19" t="s">
        <v>26</v>
      </c>
      <c r="G264" s="20">
        <f>IF(O258="","",O258)</f>
        <v>7</v>
      </c>
      <c r="H264" s="80">
        <f>N258</f>
        <v>0</v>
      </c>
      <c r="I264" s="78">
        <f>R261</f>
        <v>2</v>
      </c>
      <c r="J264" s="20">
        <f>IF(Q261="","",Q261)</f>
        <v>15</v>
      </c>
      <c r="K264" s="19" t="s">
        <v>26</v>
      </c>
      <c r="L264" s="21">
        <f>IF(O261="","",O261)</f>
        <v>9</v>
      </c>
      <c r="M264" s="80">
        <f>N261</f>
        <v>0</v>
      </c>
      <c r="N264" s="103"/>
      <c r="O264" s="104"/>
      <c r="P264" s="104"/>
      <c r="Q264" s="104"/>
      <c r="R264" s="105"/>
      <c r="S264" s="110"/>
      <c r="T264" s="113"/>
      <c r="U264" s="83"/>
      <c r="V264" s="110"/>
      <c r="W264" s="83"/>
      <c r="X264" s="20"/>
      <c r="Y264" s="20"/>
      <c r="Z264" s="24"/>
      <c r="AA264" s="24"/>
      <c r="AD264" s="85">
        <f>IF(S263="","",S263*1000+(D264+I264)*100+((D264+I264)-(H264+M264))*10+((SUM(E263:E265)+SUM(J263:J265))-(SUM(G263:G265)+SUM(L263:L265))))</f>
        <v>2465</v>
      </c>
      <c r="AE264" s="86"/>
      <c r="AF264" s="86"/>
      <c r="AG264" s="86"/>
      <c r="AH264" s="86"/>
      <c r="AI264" s="86"/>
      <c r="AJ264" s="86"/>
    </row>
    <row r="265" spans="2:36" s="11" customFormat="1" ht="15" customHeight="1">
      <c r="B265" s="96"/>
      <c r="C265" s="99"/>
      <c r="D265" s="79"/>
      <c r="E265" s="22">
        <f>IF(Q259="","",Q259)</f>
      </c>
      <c r="F265" s="28" t="s">
        <v>26</v>
      </c>
      <c r="G265" s="22">
        <f>IF(O259="","",O259)</f>
      </c>
      <c r="H265" s="81"/>
      <c r="I265" s="79"/>
      <c r="J265" s="22">
        <f>IF(Q262="","",Q262)</f>
      </c>
      <c r="K265" s="19" t="s">
        <v>26</v>
      </c>
      <c r="L265" s="23">
        <f>IF(O262="","",O262)</f>
      </c>
      <c r="M265" s="81"/>
      <c r="N265" s="106"/>
      <c r="O265" s="107"/>
      <c r="P265" s="107"/>
      <c r="Q265" s="107"/>
      <c r="R265" s="108"/>
      <c r="S265" s="111"/>
      <c r="T265" s="114"/>
      <c r="U265" s="84"/>
      <c r="V265" s="111"/>
      <c r="W265" s="84"/>
      <c r="X265" s="20"/>
      <c r="Y265" s="20"/>
      <c r="Z265" s="24"/>
      <c r="AA265" s="24"/>
      <c r="AD265" s="85"/>
      <c r="AE265" s="86"/>
      <c r="AF265" s="86"/>
      <c r="AG265" s="86"/>
      <c r="AH265" s="86"/>
      <c r="AI265" s="86"/>
      <c r="AJ265" s="86"/>
    </row>
    <row r="266" spans="2:36" s="29" customFormat="1" ht="15" customHeight="1">
      <c r="B266" s="30"/>
      <c r="C266" s="30"/>
      <c r="E266" s="31"/>
      <c r="F266" s="31"/>
      <c r="G266" s="31"/>
      <c r="J266" s="31"/>
      <c r="K266" s="31"/>
      <c r="L266" s="31"/>
      <c r="O266" s="31"/>
      <c r="P266" s="31"/>
      <c r="Q266" s="31"/>
      <c r="R266" s="31"/>
      <c r="AD266" s="85"/>
      <c r="AE266" s="86"/>
      <c r="AF266" s="86"/>
      <c r="AG266" s="86"/>
      <c r="AH266" s="86"/>
      <c r="AI266" s="86"/>
      <c r="AJ266" s="86"/>
    </row>
    <row r="267" spans="2:36" s="11" customFormat="1" ht="15" customHeight="1">
      <c r="B267" s="12" t="s">
        <v>33</v>
      </c>
      <c r="C267" s="13"/>
      <c r="D267" s="91" t="s">
        <v>201</v>
      </c>
      <c r="E267" s="92"/>
      <c r="F267" s="92"/>
      <c r="G267" s="92"/>
      <c r="H267" s="93"/>
      <c r="I267" s="91" t="s">
        <v>202</v>
      </c>
      <c r="J267" s="92"/>
      <c r="K267" s="92"/>
      <c r="L267" s="92"/>
      <c r="M267" s="93"/>
      <c r="N267" s="91" t="s">
        <v>203</v>
      </c>
      <c r="O267" s="92"/>
      <c r="P267" s="92"/>
      <c r="Q267" s="92"/>
      <c r="R267" s="93"/>
      <c r="S267" s="14"/>
      <c r="T267" s="15" t="s">
        <v>15</v>
      </c>
      <c r="U267" s="15"/>
      <c r="V267" s="91" t="s">
        <v>16</v>
      </c>
      <c r="W267" s="93"/>
      <c r="AA267" s="16"/>
      <c r="AD267" s="85"/>
      <c r="AE267" s="86"/>
      <c r="AF267" s="86"/>
      <c r="AG267" s="86"/>
      <c r="AH267" s="86"/>
      <c r="AI267" s="86"/>
      <c r="AJ267" s="86"/>
    </row>
    <row r="268" spans="2:36" s="11" customFormat="1" ht="15" customHeight="1">
      <c r="B268" s="94" t="s">
        <v>35</v>
      </c>
      <c r="C268" s="97" t="s">
        <v>198</v>
      </c>
      <c r="D268" s="100"/>
      <c r="E268" s="101"/>
      <c r="F268" s="101"/>
      <c r="G268" s="101"/>
      <c r="H268" s="102"/>
      <c r="I268" s="17" t="str">
        <f>IF(I269="","",IF(I269&gt;M269,"○","×"))</f>
        <v>×</v>
      </c>
      <c r="J268" s="18">
        <v>6</v>
      </c>
      <c r="K268" s="19" t="s">
        <v>186</v>
      </c>
      <c r="L268" s="18">
        <v>15</v>
      </c>
      <c r="M268" s="9"/>
      <c r="N268" s="10" t="str">
        <f>IF(N269="","",IF(N269&gt;R269,"○","×"))</f>
        <v>×</v>
      </c>
      <c r="O268" s="18">
        <v>2</v>
      </c>
      <c r="P268" s="19" t="s">
        <v>186</v>
      </c>
      <c r="Q268" s="18">
        <v>15</v>
      </c>
      <c r="R268" s="9"/>
      <c r="S268" s="109">
        <f>IF(I268="","",COUNTIF(I268:R268,"○"))</f>
        <v>0</v>
      </c>
      <c r="T268" s="112" t="s">
        <v>18</v>
      </c>
      <c r="U268" s="82">
        <f>IF(I268="","",COUNTIF(I268:R268,"×"))</f>
        <v>2</v>
      </c>
      <c r="V268" s="109">
        <f>IF(AD269="","",RANK(AD269,AD268:AD276))</f>
        <v>3</v>
      </c>
      <c r="W268" s="82"/>
      <c r="X268" s="20"/>
      <c r="Y268" s="20"/>
      <c r="Z268" s="16"/>
      <c r="AA268" s="16"/>
      <c r="AD268" s="85"/>
      <c r="AE268" s="86">
        <f>IF(J268="","",IF(J268&gt;L268,1,0))</f>
        <v>0</v>
      </c>
      <c r="AF268" s="86">
        <f>IF(L268="","",IF(J268&lt;L268,1,0))</f>
        <v>1</v>
      </c>
      <c r="AG268" s="86">
        <f>IF(O268="","",IF(O268&gt;Q268,1,0))</f>
        <v>0</v>
      </c>
      <c r="AH268" s="86">
        <f>IF(Q268="","",IF(O268&lt;Q268,1,0))</f>
        <v>1</v>
      </c>
      <c r="AI268" s="86"/>
      <c r="AJ268" s="86"/>
    </row>
    <row r="269" spans="2:36" s="11" customFormat="1" ht="15" customHeight="1">
      <c r="B269" s="95"/>
      <c r="C269" s="98"/>
      <c r="D269" s="103"/>
      <c r="E269" s="104"/>
      <c r="F269" s="104"/>
      <c r="G269" s="104"/>
      <c r="H269" s="105"/>
      <c r="I269" s="78">
        <f>IF(J268="","",SUM(AE268:AE270))</f>
        <v>0</v>
      </c>
      <c r="J269" s="20">
        <v>5</v>
      </c>
      <c r="K269" s="19" t="s">
        <v>188</v>
      </c>
      <c r="L269" s="20">
        <v>15</v>
      </c>
      <c r="M269" s="80">
        <f>IF(L268="","",SUM(AF268:AF270))</f>
        <v>2</v>
      </c>
      <c r="N269" s="78">
        <f>IF(O268="","",SUM(AG268:AG270))</f>
        <v>0</v>
      </c>
      <c r="O269" s="21">
        <v>7</v>
      </c>
      <c r="P269" s="19" t="s">
        <v>188</v>
      </c>
      <c r="Q269" s="21">
        <v>15</v>
      </c>
      <c r="R269" s="80">
        <f>IF(Q268="","",SUM(AH268:AH270))</f>
        <v>2</v>
      </c>
      <c r="S269" s="110"/>
      <c r="T269" s="113"/>
      <c r="U269" s="83"/>
      <c r="V269" s="110"/>
      <c r="W269" s="83"/>
      <c r="X269" s="20"/>
      <c r="Y269" s="20"/>
      <c r="Z269" s="16"/>
      <c r="AA269" s="16"/>
      <c r="AD269" s="85">
        <f>IF(S268="","",S268*1000+(I269+N269)*100+((I269+N269)-(M269+R269))*10+((SUM(J268:J270)+SUM(O268:O270))-(SUM(L268:L270)+SUM(Q268:Q270))))</f>
        <v>-80</v>
      </c>
      <c r="AE269" s="86">
        <f>IF(J269="","",IF(J269&gt;L269,1,0))</f>
        <v>0</v>
      </c>
      <c r="AF269" s="86">
        <f>IF(L269="","",IF(J269&lt;L269,1,0))</f>
        <v>1</v>
      </c>
      <c r="AG269" s="86">
        <f>IF(O269="","",IF(O269&gt;Q269,1,0))</f>
        <v>0</v>
      </c>
      <c r="AH269" s="86">
        <f>IF(Q269="","",IF(O269&lt;Q269,1,0))</f>
        <v>1</v>
      </c>
      <c r="AI269" s="86"/>
      <c r="AJ269" s="86"/>
    </row>
    <row r="270" spans="2:36" s="11" customFormat="1" ht="15" customHeight="1">
      <c r="B270" s="96"/>
      <c r="C270" s="99"/>
      <c r="D270" s="106"/>
      <c r="E270" s="107"/>
      <c r="F270" s="107"/>
      <c r="G270" s="107"/>
      <c r="H270" s="108"/>
      <c r="I270" s="79"/>
      <c r="J270" s="22"/>
      <c r="K270" s="19" t="s">
        <v>188</v>
      </c>
      <c r="L270" s="22"/>
      <c r="M270" s="81"/>
      <c r="N270" s="79"/>
      <c r="O270" s="23"/>
      <c r="P270" s="19" t="s">
        <v>188</v>
      </c>
      <c r="Q270" s="23"/>
      <c r="R270" s="81"/>
      <c r="S270" s="111"/>
      <c r="T270" s="114"/>
      <c r="U270" s="84"/>
      <c r="V270" s="111"/>
      <c r="W270" s="84"/>
      <c r="X270" s="20"/>
      <c r="Y270" s="20"/>
      <c r="Z270" s="24"/>
      <c r="AA270" s="24"/>
      <c r="AD270" s="85"/>
      <c r="AE270" s="86">
        <f>IF(J270="","",IF(J270&gt;L270,1,0))</f>
      </c>
      <c r="AF270" s="86">
        <f>IF(L270="","",IF(J270&lt;L270,1,0))</f>
      </c>
      <c r="AG270" s="86">
        <f>IF(O270="","",IF(O270&gt;Q270,1,0))</f>
      </c>
      <c r="AH270" s="86">
        <f>IF(Q270="","",IF(O270&lt;Q270,1,0))</f>
      </c>
      <c r="AI270" s="86"/>
      <c r="AJ270" s="86"/>
    </row>
    <row r="271" spans="2:36" s="11" customFormat="1" ht="15" customHeight="1">
      <c r="B271" s="94" t="s">
        <v>34</v>
      </c>
      <c r="C271" s="97" t="s">
        <v>199</v>
      </c>
      <c r="D271" s="17" t="str">
        <f>IF(E271="","",IF(D272&gt;H272,"○","×"))</f>
        <v>○</v>
      </c>
      <c r="E271" s="18">
        <f>IF(L268="","",L268)</f>
        <v>15</v>
      </c>
      <c r="F271" s="25" t="s">
        <v>26</v>
      </c>
      <c r="G271" s="18">
        <f>IF(J268="","",J268)</f>
        <v>6</v>
      </c>
      <c r="H271" s="26"/>
      <c r="I271" s="100"/>
      <c r="J271" s="101"/>
      <c r="K271" s="101"/>
      <c r="L271" s="101"/>
      <c r="M271" s="102"/>
      <c r="N271" s="17" t="str">
        <f>IF(O271="","",IF(N272&gt;R272,"○","×"))</f>
        <v>×</v>
      </c>
      <c r="O271" s="18">
        <v>4</v>
      </c>
      <c r="P271" s="25" t="s">
        <v>26</v>
      </c>
      <c r="Q271" s="18">
        <v>15</v>
      </c>
      <c r="R271" s="27"/>
      <c r="S271" s="109">
        <f>IF(D271="","",COUNTIF(D271:R273,"○"))</f>
        <v>1</v>
      </c>
      <c r="T271" s="112" t="s">
        <v>18</v>
      </c>
      <c r="U271" s="82">
        <f>IF(D271="","",COUNTIF(D271:R273,"×"))</f>
        <v>1</v>
      </c>
      <c r="V271" s="109">
        <f>IF(AD272="","",RANK(AD272,AD268:AD276))</f>
        <v>2</v>
      </c>
      <c r="W271" s="82"/>
      <c r="X271" s="20"/>
      <c r="Y271" s="20"/>
      <c r="Z271" s="24"/>
      <c r="AA271" s="24"/>
      <c r="AD271" s="85"/>
      <c r="AE271" s="86">
        <f>IF(O271="","",IF(O271&gt;Q271,1,0))</f>
        <v>0</v>
      </c>
      <c r="AF271" s="86">
        <f>IF(Q271="","",IF(O271&lt;Q271,1,0))</f>
        <v>1</v>
      </c>
      <c r="AG271" s="86"/>
      <c r="AH271" s="86"/>
      <c r="AI271" s="86"/>
      <c r="AJ271" s="86"/>
    </row>
    <row r="272" spans="2:36" s="11" customFormat="1" ht="15" customHeight="1">
      <c r="B272" s="95"/>
      <c r="C272" s="98"/>
      <c r="D272" s="78">
        <f>M269</f>
        <v>2</v>
      </c>
      <c r="E272" s="20">
        <f>IF(L269="","",L269)</f>
        <v>15</v>
      </c>
      <c r="F272" s="19" t="s">
        <v>187</v>
      </c>
      <c r="G272" s="20">
        <f>IF(J269="","",J269)</f>
        <v>5</v>
      </c>
      <c r="H272" s="80">
        <f>I269</f>
        <v>0</v>
      </c>
      <c r="I272" s="103"/>
      <c r="J272" s="104"/>
      <c r="K272" s="104"/>
      <c r="L272" s="104"/>
      <c r="M272" s="105"/>
      <c r="N272" s="78">
        <f>IF(O271="","",SUM(AE271:AE273))</f>
        <v>0</v>
      </c>
      <c r="O272" s="20">
        <v>5</v>
      </c>
      <c r="P272" s="19" t="s">
        <v>187</v>
      </c>
      <c r="Q272" s="20">
        <v>15</v>
      </c>
      <c r="R272" s="80">
        <f>IF(Q271="","",SUM(AF271:AF273))</f>
        <v>2</v>
      </c>
      <c r="S272" s="110"/>
      <c r="T272" s="113"/>
      <c r="U272" s="83"/>
      <c r="V272" s="110"/>
      <c r="W272" s="83"/>
      <c r="X272" s="20"/>
      <c r="Y272" s="20"/>
      <c r="Z272" s="24"/>
      <c r="AA272" s="24"/>
      <c r="AD272" s="85">
        <f>IF(S271="","",S271*1000+(D272+N272)*100+((D272+N272)-(H272+R272))*10+((SUM(E271:E273)+SUM(O271:O273))-(SUM(G271:G273)+SUM(Q271:Q273))))</f>
        <v>1198</v>
      </c>
      <c r="AE272" s="86">
        <f>IF(O272="","",IF(O272&gt;Q272,1,0))</f>
        <v>0</v>
      </c>
      <c r="AF272" s="86">
        <f>IF(Q272="","",IF(O272&lt;Q272,1,0))</f>
        <v>1</v>
      </c>
      <c r="AG272" s="86"/>
      <c r="AH272" s="86"/>
      <c r="AI272" s="86"/>
      <c r="AJ272" s="86"/>
    </row>
    <row r="273" spans="2:36" s="11" customFormat="1" ht="15" customHeight="1">
      <c r="B273" s="96"/>
      <c r="C273" s="99"/>
      <c r="D273" s="79"/>
      <c r="E273" s="22">
        <f>IF(L270="","",L270)</f>
      </c>
      <c r="F273" s="28" t="s">
        <v>187</v>
      </c>
      <c r="G273" s="22">
        <f>IF(J270="","",J270)</f>
      </c>
      <c r="H273" s="81"/>
      <c r="I273" s="106"/>
      <c r="J273" s="107"/>
      <c r="K273" s="107"/>
      <c r="L273" s="107"/>
      <c r="M273" s="108"/>
      <c r="N273" s="79"/>
      <c r="O273" s="22"/>
      <c r="P273" s="19" t="s">
        <v>187</v>
      </c>
      <c r="Q273" s="22"/>
      <c r="R273" s="81"/>
      <c r="S273" s="111"/>
      <c r="T273" s="114"/>
      <c r="U273" s="84"/>
      <c r="V273" s="111"/>
      <c r="W273" s="84"/>
      <c r="X273" s="20"/>
      <c r="Y273" s="20"/>
      <c r="Z273" s="24"/>
      <c r="AA273" s="24"/>
      <c r="AD273" s="85"/>
      <c r="AE273" s="86">
        <f>IF(O273="","",IF(O273&gt;Q273,1,0))</f>
      </c>
      <c r="AF273" s="86">
        <f>IF(Q273="","",IF(O273&lt;Q273,1,0))</f>
      </c>
      <c r="AG273" s="86"/>
      <c r="AH273" s="86"/>
      <c r="AI273" s="86"/>
      <c r="AJ273" s="86"/>
    </row>
    <row r="274" spans="2:36" s="11" customFormat="1" ht="15" customHeight="1">
      <c r="B274" s="95" t="s">
        <v>36</v>
      </c>
      <c r="C274" s="97" t="s">
        <v>200</v>
      </c>
      <c r="D274" s="17" t="str">
        <f>IF(E274="","",IF(D275&gt;H275,"○","×"))</f>
        <v>○</v>
      </c>
      <c r="E274" s="18">
        <f>IF(Q268="","",Q268)</f>
        <v>15</v>
      </c>
      <c r="F274" s="25" t="s">
        <v>28</v>
      </c>
      <c r="G274" s="18">
        <f>IF(O268="","",O268)</f>
        <v>2</v>
      </c>
      <c r="H274" s="27"/>
      <c r="I274" s="17" t="str">
        <f>IF(J274="","",IF(I275&gt;M275,"○","×"))</f>
        <v>○</v>
      </c>
      <c r="J274" s="18">
        <f>IF(Q271="","",Q271)</f>
        <v>15</v>
      </c>
      <c r="K274" s="19" t="s">
        <v>28</v>
      </c>
      <c r="L274" s="18">
        <f>IF(O271="","",O271)</f>
        <v>4</v>
      </c>
      <c r="M274" s="27"/>
      <c r="N274" s="100"/>
      <c r="O274" s="101"/>
      <c r="P274" s="101"/>
      <c r="Q274" s="101"/>
      <c r="R274" s="102"/>
      <c r="S274" s="109">
        <f>IF(D274="","",COUNTIF(D274:M274,"○"))</f>
        <v>2</v>
      </c>
      <c r="T274" s="112" t="s">
        <v>18</v>
      </c>
      <c r="U274" s="82">
        <f>IF(D274="","",COUNTIF(D274:M274,"×"))</f>
        <v>0</v>
      </c>
      <c r="V274" s="109">
        <f>IF(AD275="","",RANK(AD275,AD268:AD276))</f>
        <v>1</v>
      </c>
      <c r="W274" s="82"/>
      <c r="X274" s="20"/>
      <c r="Y274" s="20"/>
      <c r="Z274" s="24"/>
      <c r="AA274" s="24"/>
      <c r="AD274" s="85"/>
      <c r="AE274" s="86"/>
      <c r="AF274" s="86"/>
      <c r="AG274" s="86"/>
      <c r="AH274" s="86"/>
      <c r="AI274" s="86"/>
      <c r="AJ274" s="86"/>
    </row>
    <row r="275" spans="2:36" s="11" customFormat="1" ht="15" customHeight="1">
      <c r="B275" s="95"/>
      <c r="C275" s="98"/>
      <c r="D275" s="78">
        <f>R269</f>
        <v>2</v>
      </c>
      <c r="E275" s="20">
        <f>IF(Q269="","",Q269)</f>
        <v>15</v>
      </c>
      <c r="F275" s="19" t="s">
        <v>189</v>
      </c>
      <c r="G275" s="20">
        <f>IF(O269="","",O269)</f>
        <v>7</v>
      </c>
      <c r="H275" s="80">
        <f>N269</f>
        <v>0</v>
      </c>
      <c r="I275" s="78">
        <f>R272</f>
        <v>2</v>
      </c>
      <c r="J275" s="20">
        <f>IF(Q272="","",Q272)</f>
        <v>15</v>
      </c>
      <c r="K275" s="19" t="s">
        <v>189</v>
      </c>
      <c r="L275" s="21">
        <f>IF(O272="","",O272)</f>
        <v>5</v>
      </c>
      <c r="M275" s="80">
        <f>N272</f>
        <v>0</v>
      </c>
      <c r="N275" s="103"/>
      <c r="O275" s="104"/>
      <c r="P275" s="104"/>
      <c r="Q275" s="104"/>
      <c r="R275" s="105"/>
      <c r="S275" s="110"/>
      <c r="T275" s="113"/>
      <c r="U275" s="83"/>
      <c r="V275" s="110"/>
      <c r="W275" s="83"/>
      <c r="X275" s="20"/>
      <c r="Y275" s="20"/>
      <c r="Z275" s="24"/>
      <c r="AA275" s="24"/>
      <c r="AD275" s="85">
        <f>IF(S274="","",S274*1000+(D275+I275)*100+((D275+I275)-(H275+M275))*10+((SUM(E274:E276)+SUM(J274:J276))-(SUM(G274:G276)+SUM(L274:L276))))</f>
        <v>2482</v>
      </c>
      <c r="AE275" s="86"/>
      <c r="AF275" s="86"/>
      <c r="AG275" s="86"/>
      <c r="AH275" s="86"/>
      <c r="AI275" s="86"/>
      <c r="AJ275" s="86"/>
    </row>
    <row r="276" spans="2:36" s="11" customFormat="1" ht="15" customHeight="1">
      <c r="B276" s="96"/>
      <c r="C276" s="99"/>
      <c r="D276" s="79"/>
      <c r="E276" s="22">
        <f>IF(Q270="","",Q270)</f>
      </c>
      <c r="F276" s="28" t="s">
        <v>189</v>
      </c>
      <c r="G276" s="22">
        <f>IF(O270="","",O270)</f>
      </c>
      <c r="H276" s="81"/>
      <c r="I276" s="79"/>
      <c r="J276" s="22">
        <f>IF(Q273="","",Q273)</f>
      </c>
      <c r="K276" s="19" t="s">
        <v>189</v>
      </c>
      <c r="L276" s="23">
        <f>IF(O273="","",O273)</f>
      </c>
      <c r="M276" s="81"/>
      <c r="N276" s="106"/>
      <c r="O276" s="107"/>
      <c r="P276" s="107"/>
      <c r="Q276" s="107"/>
      <c r="R276" s="108"/>
      <c r="S276" s="111"/>
      <c r="T276" s="114"/>
      <c r="U276" s="84"/>
      <c r="V276" s="111"/>
      <c r="W276" s="84"/>
      <c r="X276" s="20"/>
      <c r="Y276" s="20"/>
      <c r="Z276" s="24"/>
      <c r="AA276" s="24"/>
      <c r="AD276" s="85"/>
      <c r="AE276" s="86"/>
      <c r="AF276" s="86"/>
      <c r="AG276" s="86"/>
      <c r="AH276" s="86"/>
      <c r="AI276" s="86"/>
      <c r="AJ276" s="86"/>
    </row>
    <row r="277" spans="2:36" s="29" customFormat="1" ht="15" customHeight="1">
      <c r="B277" s="30"/>
      <c r="C277" s="30"/>
      <c r="K277" s="32"/>
      <c r="AD277" s="85"/>
      <c r="AE277" s="86"/>
      <c r="AF277" s="86"/>
      <c r="AG277" s="86"/>
      <c r="AH277" s="86"/>
      <c r="AI277" s="86"/>
      <c r="AJ277" s="86"/>
    </row>
    <row r="278" spans="2:36" s="11" customFormat="1" ht="15" customHeight="1">
      <c r="B278" s="12" t="s">
        <v>24</v>
      </c>
      <c r="C278" s="13"/>
      <c r="D278" s="91" t="s">
        <v>207</v>
      </c>
      <c r="E278" s="92"/>
      <c r="F278" s="92"/>
      <c r="G278" s="92"/>
      <c r="H278" s="93"/>
      <c r="I278" s="91" t="s">
        <v>208</v>
      </c>
      <c r="J278" s="92"/>
      <c r="K278" s="92"/>
      <c r="L278" s="92"/>
      <c r="M278" s="93"/>
      <c r="N278" s="91" t="s">
        <v>209</v>
      </c>
      <c r="O278" s="92"/>
      <c r="P278" s="92"/>
      <c r="Q278" s="92"/>
      <c r="R278" s="93"/>
      <c r="S278" s="14"/>
      <c r="T278" s="15" t="s">
        <v>15</v>
      </c>
      <c r="U278" s="15"/>
      <c r="V278" s="91" t="s">
        <v>16</v>
      </c>
      <c r="W278" s="93"/>
      <c r="AA278" s="16"/>
      <c r="AD278" s="85"/>
      <c r="AE278" s="86"/>
      <c r="AF278" s="86"/>
      <c r="AG278" s="86"/>
      <c r="AH278" s="86"/>
      <c r="AI278" s="86"/>
      <c r="AJ278" s="86"/>
    </row>
    <row r="279" spans="2:36" s="11" customFormat="1" ht="15" customHeight="1">
      <c r="B279" s="94" t="s">
        <v>34</v>
      </c>
      <c r="C279" s="97" t="s">
        <v>204</v>
      </c>
      <c r="D279" s="100"/>
      <c r="E279" s="101"/>
      <c r="F279" s="101"/>
      <c r="G279" s="101"/>
      <c r="H279" s="102"/>
      <c r="I279" s="17" t="str">
        <f>IF(I280="","",IF(I280&gt;M280,"○","×"))</f>
        <v>×</v>
      </c>
      <c r="J279" s="18">
        <v>14</v>
      </c>
      <c r="K279" s="19" t="s">
        <v>19</v>
      </c>
      <c r="L279" s="18">
        <v>15</v>
      </c>
      <c r="M279" s="9"/>
      <c r="N279" s="10" t="str">
        <f>IF(N280="","",IF(N280&gt;R280,"○","×"))</f>
        <v>○</v>
      </c>
      <c r="O279" s="18">
        <v>15</v>
      </c>
      <c r="P279" s="19" t="s">
        <v>19</v>
      </c>
      <c r="Q279" s="18">
        <v>6</v>
      </c>
      <c r="R279" s="9"/>
      <c r="S279" s="109">
        <f>IF(I279="","",COUNTIF(I279:R279,"○"))</f>
        <v>1</v>
      </c>
      <c r="T279" s="112" t="s">
        <v>18</v>
      </c>
      <c r="U279" s="82">
        <f>IF(I279="","",COUNTIF(I279:R279,"×"))</f>
        <v>1</v>
      </c>
      <c r="V279" s="109">
        <f>IF(AD280="","",RANK(AD280,AD279:AD287))</f>
        <v>2</v>
      </c>
      <c r="W279" s="82"/>
      <c r="X279" s="20"/>
      <c r="Y279" s="20"/>
      <c r="Z279" s="16"/>
      <c r="AA279" s="16"/>
      <c r="AD279" s="85"/>
      <c r="AE279" s="86">
        <f>IF(J279="","",IF(J279&gt;L279,1,0))</f>
        <v>0</v>
      </c>
      <c r="AF279" s="86">
        <f>IF(L279="","",IF(J279&lt;L279,1,0))</f>
        <v>1</v>
      </c>
      <c r="AG279" s="86">
        <f>IF(O279="","",IF(O279&gt;Q279,1,0))</f>
        <v>1</v>
      </c>
      <c r="AH279" s="86">
        <f>IF(Q279="","",IF(O279&lt;Q279,1,0))</f>
        <v>0</v>
      </c>
      <c r="AI279" s="86"/>
      <c r="AJ279" s="86"/>
    </row>
    <row r="280" spans="2:36" s="11" customFormat="1" ht="15" customHeight="1">
      <c r="B280" s="95"/>
      <c r="C280" s="98"/>
      <c r="D280" s="103"/>
      <c r="E280" s="104"/>
      <c r="F280" s="104"/>
      <c r="G280" s="104"/>
      <c r="H280" s="105"/>
      <c r="I280" s="78">
        <f>IF(J279="","",SUM(AE279:AE281))</f>
        <v>0</v>
      </c>
      <c r="J280" s="20">
        <v>10</v>
      </c>
      <c r="K280" s="19" t="s">
        <v>19</v>
      </c>
      <c r="L280" s="20">
        <v>15</v>
      </c>
      <c r="M280" s="80">
        <f>IF(L279="","",SUM(AF279:AF281))</f>
        <v>2</v>
      </c>
      <c r="N280" s="78">
        <f>IF(O279="","",SUM(AG279:AG281))</f>
        <v>2</v>
      </c>
      <c r="O280" s="21">
        <v>15</v>
      </c>
      <c r="P280" s="19" t="s">
        <v>19</v>
      </c>
      <c r="Q280" s="21">
        <v>9</v>
      </c>
      <c r="R280" s="80">
        <f>IF(Q279="","",SUM(AH279:AH281))</f>
        <v>0</v>
      </c>
      <c r="S280" s="110"/>
      <c r="T280" s="113"/>
      <c r="U280" s="83"/>
      <c r="V280" s="110"/>
      <c r="W280" s="83"/>
      <c r="X280" s="20"/>
      <c r="Y280" s="20"/>
      <c r="Z280" s="16"/>
      <c r="AA280" s="16"/>
      <c r="AD280" s="85">
        <f>IF(S279="","",S279*1000+(I280+N280)*100+((I280+N280)-(M280+R280))*10+((SUM(J279:J281)+SUM(O279:O281))-(SUM(L279:L281)+SUM(Q279:Q281))))</f>
        <v>1209</v>
      </c>
      <c r="AE280" s="86">
        <f>IF(J280="","",IF(J280&gt;L280,1,0))</f>
        <v>0</v>
      </c>
      <c r="AF280" s="86">
        <f>IF(L280="","",IF(J280&lt;L280,1,0))</f>
        <v>1</v>
      </c>
      <c r="AG280" s="86">
        <f>IF(O280="","",IF(O280&gt;Q280,1,0))</f>
        <v>1</v>
      </c>
      <c r="AH280" s="86">
        <f>IF(Q280="","",IF(O280&lt;Q280,1,0))</f>
        <v>0</v>
      </c>
      <c r="AI280" s="86"/>
      <c r="AJ280" s="86"/>
    </row>
    <row r="281" spans="2:36" s="11" customFormat="1" ht="15" customHeight="1">
      <c r="B281" s="96"/>
      <c r="C281" s="99"/>
      <c r="D281" s="106"/>
      <c r="E281" s="107"/>
      <c r="F281" s="107"/>
      <c r="G281" s="107"/>
      <c r="H281" s="108"/>
      <c r="I281" s="79"/>
      <c r="J281" s="22"/>
      <c r="K281" s="19" t="s">
        <v>19</v>
      </c>
      <c r="L281" s="22"/>
      <c r="M281" s="81"/>
      <c r="N281" s="79"/>
      <c r="O281" s="23"/>
      <c r="P281" s="19" t="s">
        <v>19</v>
      </c>
      <c r="Q281" s="23"/>
      <c r="R281" s="81"/>
      <c r="S281" s="111"/>
      <c r="T281" s="114"/>
      <c r="U281" s="84"/>
      <c r="V281" s="111"/>
      <c r="W281" s="84"/>
      <c r="X281" s="20"/>
      <c r="Y281" s="20"/>
      <c r="Z281" s="24"/>
      <c r="AA281" s="24"/>
      <c r="AD281" s="85"/>
      <c r="AE281" s="86">
        <f>IF(J281="","",IF(J281&gt;L281,1,0))</f>
      </c>
      <c r="AF281" s="86">
        <f>IF(L281="","",IF(J281&lt;L281,1,0))</f>
      </c>
      <c r="AG281" s="86">
        <f>IF(O281="","",IF(O281&gt;Q281,1,0))</f>
      </c>
      <c r="AH281" s="86">
        <f>IF(Q281="","",IF(O281&lt;Q281,1,0))</f>
      </c>
      <c r="AI281" s="86"/>
      <c r="AJ281" s="86"/>
    </row>
    <row r="282" spans="2:36" s="11" customFormat="1" ht="15" customHeight="1">
      <c r="B282" s="94" t="s">
        <v>67</v>
      </c>
      <c r="C282" s="97" t="s">
        <v>205</v>
      </c>
      <c r="D282" s="17" t="str">
        <f>IF(E282="","",IF(D283&gt;H283,"○","×"))</f>
        <v>○</v>
      </c>
      <c r="E282" s="18">
        <f>IF(L279="","",L279)</f>
        <v>15</v>
      </c>
      <c r="F282" s="25" t="s">
        <v>25</v>
      </c>
      <c r="G282" s="18">
        <f>IF(J279="","",J279)</f>
        <v>14</v>
      </c>
      <c r="H282" s="26"/>
      <c r="I282" s="100"/>
      <c r="J282" s="101"/>
      <c r="K282" s="101"/>
      <c r="L282" s="101"/>
      <c r="M282" s="102"/>
      <c r="N282" s="17" t="str">
        <f>IF(O282="","",IF(N283&gt;R283,"○","×"))</f>
        <v>○</v>
      </c>
      <c r="O282" s="18">
        <v>15</v>
      </c>
      <c r="P282" s="25" t="s">
        <v>25</v>
      </c>
      <c r="Q282" s="18">
        <v>10</v>
      </c>
      <c r="R282" s="27"/>
      <c r="S282" s="109">
        <f>IF(D282="","",COUNTIF(D282:R284,"○"))</f>
        <v>2</v>
      </c>
      <c r="T282" s="112" t="s">
        <v>18</v>
      </c>
      <c r="U282" s="82">
        <f>IF(D282="","",COUNTIF(D282:R284,"×"))</f>
        <v>0</v>
      </c>
      <c r="V282" s="109">
        <f>IF(AD283="","",RANK(AD283,AD279:AD287))</f>
        <v>1</v>
      </c>
      <c r="W282" s="82"/>
      <c r="X282" s="20"/>
      <c r="Y282" s="20"/>
      <c r="Z282" s="24"/>
      <c r="AA282" s="24"/>
      <c r="AD282" s="85"/>
      <c r="AE282" s="86">
        <f>IF(O282="","",IF(O282&gt;Q282,1,0))</f>
        <v>1</v>
      </c>
      <c r="AF282" s="86">
        <f>IF(Q282="","",IF(O282&lt;Q282,1,0))</f>
        <v>0</v>
      </c>
      <c r="AG282" s="86"/>
      <c r="AH282" s="86"/>
      <c r="AI282" s="86"/>
      <c r="AJ282" s="86"/>
    </row>
    <row r="283" spans="2:36" s="11" customFormat="1" ht="15" customHeight="1">
      <c r="B283" s="95"/>
      <c r="C283" s="98"/>
      <c r="D283" s="78">
        <f>M280</f>
        <v>2</v>
      </c>
      <c r="E283" s="20">
        <f>IF(L280="","",L280)</f>
        <v>15</v>
      </c>
      <c r="F283" s="19" t="s">
        <v>25</v>
      </c>
      <c r="G283" s="20">
        <f>IF(J280="","",J280)</f>
        <v>10</v>
      </c>
      <c r="H283" s="80">
        <f>I280</f>
        <v>0</v>
      </c>
      <c r="I283" s="103"/>
      <c r="J283" s="104"/>
      <c r="K283" s="104"/>
      <c r="L283" s="104"/>
      <c r="M283" s="105"/>
      <c r="N283" s="78">
        <f>IF(O282="","",SUM(AE282:AE284))</f>
        <v>2</v>
      </c>
      <c r="O283" s="20">
        <v>15</v>
      </c>
      <c r="P283" s="19" t="s">
        <v>25</v>
      </c>
      <c r="Q283" s="20">
        <v>4</v>
      </c>
      <c r="R283" s="80">
        <f>IF(Q282="","",SUM(AF282:AF284))</f>
        <v>0</v>
      </c>
      <c r="S283" s="110"/>
      <c r="T283" s="113"/>
      <c r="U283" s="83"/>
      <c r="V283" s="110"/>
      <c r="W283" s="83"/>
      <c r="X283" s="20"/>
      <c r="Y283" s="20"/>
      <c r="Z283" s="24"/>
      <c r="AA283" s="24"/>
      <c r="AD283" s="85">
        <f>IF(S282="","",S282*1000+(D283+N283)*100+((D283+N283)-(H283+R283))*10+((SUM(E282:E284)+SUM(O282:O284))-(SUM(G282:G284)+SUM(Q282:Q284))))</f>
        <v>2462</v>
      </c>
      <c r="AE283" s="86">
        <f>IF(O283="","",IF(O283&gt;Q283,1,0))</f>
        <v>1</v>
      </c>
      <c r="AF283" s="86">
        <f>IF(Q283="","",IF(O283&lt;Q283,1,0))</f>
        <v>0</v>
      </c>
      <c r="AG283" s="86"/>
      <c r="AH283" s="86"/>
      <c r="AI283" s="86"/>
      <c r="AJ283" s="86"/>
    </row>
    <row r="284" spans="2:36" s="11" customFormat="1" ht="15" customHeight="1">
      <c r="B284" s="96"/>
      <c r="C284" s="99"/>
      <c r="D284" s="79"/>
      <c r="E284" s="22">
        <f>IF(L281="","",L281)</f>
      </c>
      <c r="F284" s="28" t="s">
        <v>25</v>
      </c>
      <c r="G284" s="22">
        <f>IF(J281="","",J281)</f>
      </c>
      <c r="H284" s="81"/>
      <c r="I284" s="106"/>
      <c r="J284" s="107"/>
      <c r="K284" s="107"/>
      <c r="L284" s="107"/>
      <c r="M284" s="108"/>
      <c r="N284" s="79"/>
      <c r="O284" s="22"/>
      <c r="P284" s="19" t="s">
        <v>25</v>
      </c>
      <c r="Q284" s="22"/>
      <c r="R284" s="81"/>
      <c r="S284" s="111"/>
      <c r="T284" s="114"/>
      <c r="U284" s="84"/>
      <c r="V284" s="111"/>
      <c r="W284" s="84"/>
      <c r="X284" s="20"/>
      <c r="Y284" s="20"/>
      <c r="Z284" s="24"/>
      <c r="AA284" s="24"/>
      <c r="AD284" s="85"/>
      <c r="AE284" s="86">
        <f>IF(O284="","",IF(O284&gt;Q284,1,0))</f>
      </c>
      <c r="AF284" s="86">
        <f>IF(Q284="","",IF(O284&lt;Q284,1,0))</f>
      </c>
      <c r="AG284" s="86"/>
      <c r="AH284" s="86"/>
      <c r="AI284" s="86"/>
      <c r="AJ284" s="86"/>
    </row>
    <row r="285" spans="2:36" s="11" customFormat="1" ht="15" customHeight="1">
      <c r="B285" s="95" t="s">
        <v>36</v>
      </c>
      <c r="C285" s="97" t="s">
        <v>206</v>
      </c>
      <c r="D285" s="17" t="str">
        <f>IF(E285="","",IF(D286&gt;H286,"○","×"))</f>
        <v>×</v>
      </c>
      <c r="E285" s="18">
        <f>IF(Q279="","",Q279)</f>
        <v>6</v>
      </c>
      <c r="F285" s="25" t="s">
        <v>25</v>
      </c>
      <c r="G285" s="18">
        <f>IF(O279="","",O279)</f>
        <v>15</v>
      </c>
      <c r="H285" s="27"/>
      <c r="I285" s="17" t="str">
        <f>IF(J285="","",IF(I286&gt;M286,"○","×"))</f>
        <v>×</v>
      </c>
      <c r="J285" s="18">
        <f>IF(Q282="","",Q282)</f>
        <v>10</v>
      </c>
      <c r="K285" s="19" t="s">
        <v>25</v>
      </c>
      <c r="L285" s="18">
        <f>IF(O282="","",O282)</f>
        <v>15</v>
      </c>
      <c r="M285" s="27"/>
      <c r="N285" s="100"/>
      <c r="O285" s="101"/>
      <c r="P285" s="101"/>
      <c r="Q285" s="101"/>
      <c r="R285" s="102"/>
      <c r="S285" s="109">
        <f>IF(D285="","",COUNTIF(D285:M285,"○"))</f>
        <v>0</v>
      </c>
      <c r="T285" s="112" t="s">
        <v>18</v>
      </c>
      <c r="U285" s="82">
        <f>IF(D285="","",COUNTIF(D285:M285,"×"))</f>
        <v>2</v>
      </c>
      <c r="V285" s="109">
        <f>IF(AD286="","",RANK(AD286,AD279:AD287))</f>
        <v>3</v>
      </c>
      <c r="W285" s="82"/>
      <c r="X285" s="20"/>
      <c r="Y285" s="20"/>
      <c r="Z285" s="24"/>
      <c r="AA285" s="24"/>
      <c r="AD285" s="85"/>
      <c r="AE285" s="86"/>
      <c r="AF285" s="86"/>
      <c r="AG285" s="86"/>
      <c r="AH285" s="86"/>
      <c r="AI285" s="86"/>
      <c r="AJ285" s="86"/>
    </row>
    <row r="286" spans="2:36" s="11" customFormat="1" ht="15" customHeight="1">
      <c r="B286" s="95"/>
      <c r="C286" s="98"/>
      <c r="D286" s="78">
        <f>R280</f>
        <v>0</v>
      </c>
      <c r="E286" s="20">
        <f>IF(Q280="","",Q280)</f>
        <v>9</v>
      </c>
      <c r="F286" s="19" t="s">
        <v>25</v>
      </c>
      <c r="G286" s="20">
        <f>IF(O280="","",O280)</f>
        <v>15</v>
      </c>
      <c r="H286" s="80">
        <f>N280</f>
        <v>2</v>
      </c>
      <c r="I286" s="78">
        <f>R283</f>
        <v>0</v>
      </c>
      <c r="J286" s="20">
        <f>IF(Q283="","",Q283)</f>
        <v>4</v>
      </c>
      <c r="K286" s="19" t="s">
        <v>25</v>
      </c>
      <c r="L286" s="21">
        <f>IF(O283="","",O283)</f>
        <v>15</v>
      </c>
      <c r="M286" s="80">
        <f>N283</f>
        <v>2</v>
      </c>
      <c r="N286" s="103"/>
      <c r="O286" s="104"/>
      <c r="P286" s="104"/>
      <c r="Q286" s="104"/>
      <c r="R286" s="105"/>
      <c r="S286" s="110"/>
      <c r="T286" s="113"/>
      <c r="U286" s="83"/>
      <c r="V286" s="110"/>
      <c r="W286" s="83"/>
      <c r="X286" s="20"/>
      <c r="Y286" s="20"/>
      <c r="Z286" s="24"/>
      <c r="AA286" s="24"/>
      <c r="AD286" s="85">
        <f>IF(S285="","",S285*1000+(D286+I286)*100+((D286+I286)-(H286+M286))*10+((SUM(E285:E287)+SUM(J285:J287))-(SUM(G285:G287)+SUM(L285:L287))))</f>
        <v>-71</v>
      </c>
      <c r="AE286" s="86"/>
      <c r="AF286" s="86"/>
      <c r="AG286" s="86"/>
      <c r="AH286" s="86"/>
      <c r="AI286" s="86"/>
      <c r="AJ286" s="86"/>
    </row>
    <row r="287" spans="2:36" s="11" customFormat="1" ht="15" customHeight="1">
      <c r="B287" s="96"/>
      <c r="C287" s="99"/>
      <c r="D287" s="79"/>
      <c r="E287" s="22">
        <f>IF(Q281="","",Q281)</f>
      </c>
      <c r="F287" s="28" t="s">
        <v>25</v>
      </c>
      <c r="G287" s="22">
        <f>IF(O281="","",O281)</f>
      </c>
      <c r="H287" s="81"/>
      <c r="I287" s="79"/>
      <c r="J287" s="22">
        <f>IF(Q284="","",Q284)</f>
      </c>
      <c r="K287" s="19" t="s">
        <v>25</v>
      </c>
      <c r="L287" s="23">
        <f>IF(O284="","",O284)</f>
      </c>
      <c r="M287" s="81"/>
      <c r="N287" s="106"/>
      <c r="O287" s="107"/>
      <c r="P287" s="107"/>
      <c r="Q287" s="107"/>
      <c r="R287" s="108"/>
      <c r="S287" s="111"/>
      <c r="T287" s="114"/>
      <c r="U287" s="84"/>
      <c r="V287" s="111"/>
      <c r="W287" s="84"/>
      <c r="X287" s="20"/>
      <c r="Y287" s="20"/>
      <c r="Z287" s="24"/>
      <c r="AA287" s="24"/>
      <c r="AD287" s="85"/>
      <c r="AE287" s="86"/>
      <c r="AF287" s="86"/>
      <c r="AG287" s="86"/>
      <c r="AH287" s="86"/>
      <c r="AI287" s="86"/>
      <c r="AJ287" s="86"/>
    </row>
    <row r="288" spans="2:36" s="29" customFormat="1" ht="15" customHeight="1">
      <c r="B288" s="30"/>
      <c r="C288" s="30"/>
      <c r="K288" s="32"/>
      <c r="AD288" s="85"/>
      <c r="AE288" s="86"/>
      <c r="AF288" s="86"/>
      <c r="AG288" s="86"/>
      <c r="AH288" s="86"/>
      <c r="AI288" s="86"/>
      <c r="AJ288" s="86"/>
    </row>
    <row r="289" spans="2:36" s="11" customFormat="1" ht="15" customHeight="1">
      <c r="B289" s="12" t="s">
        <v>29</v>
      </c>
      <c r="C289" s="13"/>
      <c r="D289" s="175" t="s">
        <v>213</v>
      </c>
      <c r="E289" s="176"/>
      <c r="F289" s="176"/>
      <c r="G289" s="176"/>
      <c r="H289" s="177"/>
      <c r="I289" s="91" t="s">
        <v>130</v>
      </c>
      <c r="J289" s="92"/>
      <c r="K289" s="92"/>
      <c r="L289" s="92"/>
      <c r="M289" s="93"/>
      <c r="N289" s="91" t="s">
        <v>214</v>
      </c>
      <c r="O289" s="92"/>
      <c r="P289" s="92"/>
      <c r="Q289" s="92"/>
      <c r="R289" s="93"/>
      <c r="S289" s="14"/>
      <c r="T289" s="15" t="s">
        <v>15</v>
      </c>
      <c r="U289" s="15"/>
      <c r="V289" s="91" t="s">
        <v>16</v>
      </c>
      <c r="W289" s="93"/>
      <c r="AA289" s="16"/>
      <c r="AD289" s="85"/>
      <c r="AE289" s="86"/>
      <c r="AF289" s="86"/>
      <c r="AG289" s="86"/>
      <c r="AH289" s="86"/>
      <c r="AI289" s="86"/>
      <c r="AJ289" s="86"/>
    </row>
    <row r="290" spans="2:36" s="11" customFormat="1" ht="15" customHeight="1">
      <c r="B290" s="94" t="s">
        <v>73</v>
      </c>
      <c r="C290" s="178" t="s">
        <v>210</v>
      </c>
      <c r="D290" s="100"/>
      <c r="E290" s="101"/>
      <c r="F290" s="101"/>
      <c r="G290" s="101"/>
      <c r="H290" s="102"/>
      <c r="I290" s="17" t="str">
        <f>IF(I291="","",IF(I291&gt;M291,"○","×"))</f>
        <v>×</v>
      </c>
      <c r="J290" s="18">
        <v>0</v>
      </c>
      <c r="K290" s="19" t="s">
        <v>26</v>
      </c>
      <c r="L290" s="18">
        <v>15</v>
      </c>
      <c r="M290" s="9"/>
      <c r="N290" s="10" t="str">
        <f>IF(N291="","",IF(N291&gt;R291,"○","×"))</f>
        <v>×</v>
      </c>
      <c r="O290" s="18">
        <v>0</v>
      </c>
      <c r="P290" s="19" t="s">
        <v>26</v>
      </c>
      <c r="Q290" s="18">
        <v>15</v>
      </c>
      <c r="R290" s="9"/>
      <c r="S290" s="109">
        <f>IF(I290="","",COUNTIF(I290:R290,"○"))</f>
        <v>0</v>
      </c>
      <c r="T290" s="112" t="s">
        <v>18</v>
      </c>
      <c r="U290" s="82">
        <f>IF(I290="","",COUNTIF(I290:R290,"×"))</f>
        <v>2</v>
      </c>
      <c r="V290" s="109">
        <f>IF(AD291="","",RANK(AD291,AD290:AD298))</f>
        <v>3</v>
      </c>
      <c r="W290" s="82"/>
      <c r="X290" s="20"/>
      <c r="Y290" s="20"/>
      <c r="Z290" s="16"/>
      <c r="AA290" s="16"/>
      <c r="AD290" s="85"/>
      <c r="AE290" s="86">
        <f>IF(J290="","",IF(J290&gt;L290,1,0))</f>
        <v>0</v>
      </c>
      <c r="AF290" s="86">
        <f>IF(L290="","",IF(J290&lt;L290,1,0))</f>
        <v>1</v>
      </c>
      <c r="AG290" s="86">
        <f>IF(O290="","",IF(O290&gt;Q290,1,0))</f>
        <v>0</v>
      </c>
      <c r="AH290" s="86">
        <f>IF(Q290="","",IF(O290&lt;Q290,1,0))</f>
        <v>1</v>
      </c>
      <c r="AI290" s="86"/>
      <c r="AJ290" s="86"/>
    </row>
    <row r="291" spans="2:36" s="11" customFormat="1" ht="15" customHeight="1">
      <c r="B291" s="95"/>
      <c r="C291" s="179"/>
      <c r="D291" s="103"/>
      <c r="E291" s="104"/>
      <c r="F291" s="104"/>
      <c r="G291" s="104"/>
      <c r="H291" s="105"/>
      <c r="I291" s="78">
        <f>IF(J290="","",SUM(AE290:AE292))</f>
        <v>0</v>
      </c>
      <c r="J291" s="20">
        <v>0</v>
      </c>
      <c r="K291" s="19" t="s">
        <v>26</v>
      </c>
      <c r="L291" s="20">
        <v>15</v>
      </c>
      <c r="M291" s="80">
        <f>IF(L290="","",SUM(AF290:AF292))</f>
        <v>2</v>
      </c>
      <c r="N291" s="78">
        <f>IF(O290="","",SUM(AG290:AG292))</f>
        <v>0</v>
      </c>
      <c r="O291" s="21">
        <v>0</v>
      </c>
      <c r="P291" s="19" t="s">
        <v>26</v>
      </c>
      <c r="Q291" s="21">
        <v>15</v>
      </c>
      <c r="R291" s="80">
        <f>IF(Q290="","",SUM(AH290:AH292))</f>
        <v>2</v>
      </c>
      <c r="S291" s="110"/>
      <c r="T291" s="113"/>
      <c r="U291" s="83"/>
      <c r="V291" s="110"/>
      <c r="W291" s="83"/>
      <c r="X291" s="20"/>
      <c r="Y291" s="20"/>
      <c r="Z291" s="16"/>
      <c r="AA291" s="16"/>
      <c r="AD291" s="85">
        <f>IF(S290="","",S290*1000+(I291+N291)*100+((I291+N291)-(M291+R291))*10+((SUM(J290:J292)+SUM(O290:O292))-(SUM(L290:L292)+SUM(Q290:Q292))))</f>
        <v>-100</v>
      </c>
      <c r="AE291" s="86">
        <f>IF(J291="","",IF(J291&gt;L291,1,0))</f>
        <v>0</v>
      </c>
      <c r="AF291" s="86">
        <f>IF(L291="","",IF(J291&lt;L291,1,0))</f>
        <v>1</v>
      </c>
      <c r="AG291" s="86">
        <f>IF(O291="","",IF(O291&gt;Q291,1,0))</f>
        <v>0</v>
      </c>
      <c r="AH291" s="86">
        <f>IF(Q291="","",IF(O291&lt;Q291,1,0))</f>
        <v>1</v>
      </c>
      <c r="AI291" s="86"/>
      <c r="AJ291" s="86"/>
    </row>
    <row r="292" spans="2:36" s="11" customFormat="1" ht="15" customHeight="1">
      <c r="B292" s="96"/>
      <c r="C292" s="180"/>
      <c r="D292" s="106"/>
      <c r="E292" s="107"/>
      <c r="F292" s="107"/>
      <c r="G292" s="107"/>
      <c r="H292" s="108"/>
      <c r="I292" s="79"/>
      <c r="J292" s="22"/>
      <c r="K292" s="19" t="s">
        <v>26</v>
      </c>
      <c r="L292" s="22"/>
      <c r="M292" s="81"/>
      <c r="N292" s="79"/>
      <c r="O292" s="23"/>
      <c r="P292" s="19" t="s">
        <v>26</v>
      </c>
      <c r="Q292" s="23"/>
      <c r="R292" s="81"/>
      <c r="S292" s="111"/>
      <c r="T292" s="114"/>
      <c r="U292" s="84"/>
      <c r="V292" s="111"/>
      <c r="W292" s="84"/>
      <c r="X292" s="20"/>
      <c r="Y292" s="20"/>
      <c r="Z292" s="24"/>
      <c r="AA292" s="24"/>
      <c r="AD292" s="85"/>
      <c r="AE292" s="86">
        <f>IF(J292="","",IF(J292&gt;L292,1,0))</f>
      </c>
      <c r="AF292" s="86">
        <f>IF(L292="","",IF(J292&lt;L292,1,0))</f>
      </c>
      <c r="AG292" s="86">
        <f>IF(O292="","",IF(O292&gt;Q292,1,0))</f>
      </c>
      <c r="AH292" s="86">
        <f>IF(Q292="","",IF(O292&lt;Q292,1,0))</f>
      </c>
      <c r="AI292" s="86"/>
      <c r="AJ292" s="86"/>
    </row>
    <row r="293" spans="2:36" s="11" customFormat="1" ht="15" customHeight="1">
      <c r="B293" s="94" t="s">
        <v>67</v>
      </c>
      <c r="C293" s="97" t="s">
        <v>211</v>
      </c>
      <c r="D293" s="17" t="str">
        <f>IF(E293="","",IF(D294&gt;H294,"○","×"))</f>
        <v>○</v>
      </c>
      <c r="E293" s="18">
        <f>IF(L290="","",L290)</f>
        <v>15</v>
      </c>
      <c r="F293" s="25" t="s">
        <v>26</v>
      </c>
      <c r="G293" s="18">
        <f>IF(J290="","",J290)</f>
        <v>0</v>
      </c>
      <c r="H293" s="26"/>
      <c r="I293" s="100"/>
      <c r="J293" s="101"/>
      <c r="K293" s="101"/>
      <c r="L293" s="101"/>
      <c r="M293" s="102"/>
      <c r="N293" s="17" t="str">
        <f>IF(O293="","",IF(N294&gt;R294,"○","×"))</f>
        <v>○</v>
      </c>
      <c r="O293" s="18">
        <v>15</v>
      </c>
      <c r="P293" s="25" t="s">
        <v>26</v>
      </c>
      <c r="Q293" s="18">
        <v>12</v>
      </c>
      <c r="R293" s="27"/>
      <c r="S293" s="109">
        <f>IF(D293="","",COUNTIF(D293:R295,"○"))</f>
        <v>2</v>
      </c>
      <c r="T293" s="112" t="s">
        <v>18</v>
      </c>
      <c r="U293" s="82">
        <f>IF(D293="","",COUNTIF(D293:R295,"×"))</f>
        <v>0</v>
      </c>
      <c r="V293" s="109">
        <f>IF(AD294="","",RANK(AD294,AD290:AD298))</f>
        <v>1</v>
      </c>
      <c r="W293" s="82"/>
      <c r="X293" s="20"/>
      <c r="Y293" s="20"/>
      <c r="Z293" s="24"/>
      <c r="AA293" s="24"/>
      <c r="AD293" s="85"/>
      <c r="AE293" s="86">
        <f>IF(O293="","",IF(O293&gt;Q293,1,0))</f>
        <v>1</v>
      </c>
      <c r="AF293" s="86">
        <f>IF(Q293="","",IF(O293&lt;Q293,1,0))</f>
        <v>0</v>
      </c>
      <c r="AG293" s="86"/>
      <c r="AH293" s="86"/>
      <c r="AI293" s="86"/>
      <c r="AJ293" s="86"/>
    </row>
    <row r="294" spans="2:36" s="11" customFormat="1" ht="15" customHeight="1">
      <c r="B294" s="95"/>
      <c r="C294" s="98"/>
      <c r="D294" s="78">
        <f>M291</f>
        <v>2</v>
      </c>
      <c r="E294" s="20">
        <f>IF(L291="","",L291)</f>
        <v>15</v>
      </c>
      <c r="F294" s="19" t="s">
        <v>26</v>
      </c>
      <c r="G294" s="20">
        <f>IF(J291="","",J291)</f>
        <v>0</v>
      </c>
      <c r="H294" s="80">
        <f>I291</f>
        <v>0</v>
      </c>
      <c r="I294" s="103"/>
      <c r="J294" s="104"/>
      <c r="K294" s="104"/>
      <c r="L294" s="104"/>
      <c r="M294" s="105"/>
      <c r="N294" s="78">
        <f>IF(O293="","",SUM(AE293:AE295))</f>
        <v>2</v>
      </c>
      <c r="O294" s="20">
        <v>15</v>
      </c>
      <c r="P294" s="19" t="s">
        <v>26</v>
      </c>
      <c r="Q294" s="20">
        <v>9</v>
      </c>
      <c r="R294" s="80">
        <f>IF(Q293="","",SUM(AF293:AF295))</f>
        <v>0</v>
      </c>
      <c r="S294" s="110"/>
      <c r="T294" s="113"/>
      <c r="U294" s="83"/>
      <c r="V294" s="110"/>
      <c r="W294" s="83"/>
      <c r="X294" s="20"/>
      <c r="Y294" s="20"/>
      <c r="Z294" s="24"/>
      <c r="AA294" s="24"/>
      <c r="AD294" s="85">
        <f>IF(S293="","",S293*1000+(D294+N294)*100+((D294+N294)-(H294+R294))*10+((SUM(E293:E295)+SUM(O293:O295))-(SUM(G293:G295)+SUM(Q293:Q295))))</f>
        <v>2479</v>
      </c>
      <c r="AE294" s="86">
        <f>IF(O294="","",IF(O294&gt;Q294,1,0))</f>
        <v>1</v>
      </c>
      <c r="AF294" s="86">
        <f>IF(Q294="","",IF(O294&lt;Q294,1,0))</f>
        <v>0</v>
      </c>
      <c r="AG294" s="86"/>
      <c r="AH294" s="86"/>
      <c r="AI294" s="86"/>
      <c r="AJ294" s="86"/>
    </row>
    <row r="295" spans="2:36" s="11" customFormat="1" ht="15" customHeight="1">
      <c r="B295" s="96"/>
      <c r="C295" s="99"/>
      <c r="D295" s="79"/>
      <c r="E295" s="22">
        <f>IF(L292="","",L292)</f>
      </c>
      <c r="F295" s="28" t="s">
        <v>26</v>
      </c>
      <c r="G295" s="22">
        <f>IF(J292="","",J292)</f>
      </c>
      <c r="H295" s="81"/>
      <c r="I295" s="106"/>
      <c r="J295" s="107"/>
      <c r="K295" s="107"/>
      <c r="L295" s="107"/>
      <c r="M295" s="108"/>
      <c r="N295" s="79"/>
      <c r="O295" s="22"/>
      <c r="P295" s="19" t="s">
        <v>26</v>
      </c>
      <c r="Q295" s="22"/>
      <c r="R295" s="81"/>
      <c r="S295" s="111"/>
      <c r="T295" s="114"/>
      <c r="U295" s="84"/>
      <c r="V295" s="111"/>
      <c r="W295" s="84"/>
      <c r="X295" s="20"/>
      <c r="Y295" s="20"/>
      <c r="Z295" s="24"/>
      <c r="AA295" s="24"/>
      <c r="AD295" s="85"/>
      <c r="AE295" s="86">
        <f>IF(O295="","",IF(O295&gt;Q295,1,0))</f>
      </c>
      <c r="AF295" s="86">
        <f>IF(Q295="","",IF(O295&lt;Q295,1,0))</f>
      </c>
      <c r="AG295" s="86"/>
      <c r="AH295" s="86"/>
      <c r="AI295" s="86"/>
      <c r="AJ295" s="86"/>
    </row>
    <row r="296" spans="2:36" s="11" customFormat="1" ht="15" customHeight="1">
      <c r="B296" s="95" t="s">
        <v>36</v>
      </c>
      <c r="C296" s="97" t="s">
        <v>212</v>
      </c>
      <c r="D296" s="17" t="str">
        <f>IF(E296="","",IF(D297&gt;H297,"○","×"))</f>
        <v>○</v>
      </c>
      <c r="E296" s="18">
        <f>IF(Q290="","",Q290)</f>
        <v>15</v>
      </c>
      <c r="F296" s="25" t="s">
        <v>26</v>
      </c>
      <c r="G296" s="18">
        <f>IF(O290="","",O290)</f>
        <v>0</v>
      </c>
      <c r="H296" s="27"/>
      <c r="I296" s="17" t="str">
        <f>IF(J296="","",IF(I297&gt;M297,"○","×"))</f>
        <v>×</v>
      </c>
      <c r="J296" s="18">
        <f>IF(Q293="","",Q293)</f>
        <v>12</v>
      </c>
      <c r="K296" s="19" t="s">
        <v>26</v>
      </c>
      <c r="L296" s="18">
        <f>IF(O293="","",O293)</f>
        <v>15</v>
      </c>
      <c r="M296" s="27"/>
      <c r="N296" s="100"/>
      <c r="O296" s="101"/>
      <c r="P296" s="101"/>
      <c r="Q296" s="101"/>
      <c r="R296" s="102"/>
      <c r="S296" s="109">
        <f>IF(D296="","",COUNTIF(D296:M296,"○"))</f>
        <v>1</v>
      </c>
      <c r="T296" s="112" t="s">
        <v>18</v>
      </c>
      <c r="U296" s="82">
        <f>IF(D296="","",COUNTIF(D296:M296,"×"))</f>
        <v>1</v>
      </c>
      <c r="V296" s="109">
        <f>IF(AD297="","",RANK(AD297,AD290:AD298))</f>
        <v>2</v>
      </c>
      <c r="W296" s="82"/>
      <c r="X296" s="20"/>
      <c r="Y296" s="20"/>
      <c r="Z296" s="24"/>
      <c r="AA296" s="24"/>
      <c r="AD296" s="85"/>
      <c r="AE296" s="86"/>
      <c r="AF296" s="86"/>
      <c r="AG296" s="86"/>
      <c r="AH296" s="86"/>
      <c r="AI296" s="86"/>
      <c r="AJ296" s="86"/>
    </row>
    <row r="297" spans="2:36" s="11" customFormat="1" ht="15" customHeight="1">
      <c r="B297" s="95"/>
      <c r="C297" s="98"/>
      <c r="D297" s="78">
        <f>R291</f>
        <v>2</v>
      </c>
      <c r="E297" s="20">
        <f>IF(Q291="","",Q291)</f>
        <v>15</v>
      </c>
      <c r="F297" s="19" t="s">
        <v>26</v>
      </c>
      <c r="G297" s="20">
        <f>IF(O291="","",O291)</f>
        <v>0</v>
      </c>
      <c r="H297" s="80">
        <f>N291</f>
        <v>0</v>
      </c>
      <c r="I297" s="78">
        <f>R294</f>
        <v>0</v>
      </c>
      <c r="J297" s="20">
        <f>IF(Q294="","",Q294)</f>
        <v>9</v>
      </c>
      <c r="K297" s="19" t="s">
        <v>26</v>
      </c>
      <c r="L297" s="21">
        <f>IF(O294="","",O294)</f>
        <v>15</v>
      </c>
      <c r="M297" s="80">
        <f>N294</f>
        <v>2</v>
      </c>
      <c r="N297" s="103"/>
      <c r="O297" s="104"/>
      <c r="P297" s="104"/>
      <c r="Q297" s="104"/>
      <c r="R297" s="105"/>
      <c r="S297" s="110"/>
      <c r="T297" s="113"/>
      <c r="U297" s="83"/>
      <c r="V297" s="110"/>
      <c r="W297" s="83"/>
      <c r="X297" s="20"/>
      <c r="Y297" s="20"/>
      <c r="Z297" s="24"/>
      <c r="AA297" s="24"/>
      <c r="AD297" s="85">
        <f>IF(S296="","",S296*1000+(D297+I297)*100+((D297+I297)-(H297+M297))*10+((SUM(E296:E298)+SUM(J296:J298))-(SUM(G296:G298)+SUM(L296:L298))))</f>
        <v>1221</v>
      </c>
      <c r="AE297" s="86"/>
      <c r="AF297" s="86"/>
      <c r="AG297" s="86"/>
      <c r="AH297" s="86"/>
      <c r="AI297" s="86"/>
      <c r="AJ297" s="86"/>
    </row>
    <row r="298" spans="2:36" s="11" customFormat="1" ht="15" customHeight="1">
      <c r="B298" s="96"/>
      <c r="C298" s="99"/>
      <c r="D298" s="79"/>
      <c r="E298" s="22">
        <f>IF(Q292="","",Q292)</f>
      </c>
      <c r="F298" s="28" t="s">
        <v>26</v>
      </c>
      <c r="G298" s="22">
        <f>IF(O292="","",O292)</f>
      </c>
      <c r="H298" s="81"/>
      <c r="I298" s="79"/>
      <c r="J298" s="22">
        <f>IF(Q295="","",Q295)</f>
      </c>
      <c r="K298" s="19" t="s">
        <v>26</v>
      </c>
      <c r="L298" s="23">
        <f>IF(O295="","",O295)</f>
      </c>
      <c r="M298" s="81"/>
      <c r="N298" s="106"/>
      <c r="O298" s="107"/>
      <c r="P298" s="107"/>
      <c r="Q298" s="107"/>
      <c r="R298" s="108"/>
      <c r="S298" s="111"/>
      <c r="T298" s="114"/>
      <c r="U298" s="84"/>
      <c r="V298" s="111"/>
      <c r="W298" s="84"/>
      <c r="X298" s="20"/>
      <c r="Y298" s="20"/>
      <c r="Z298" s="24"/>
      <c r="AA298" s="24"/>
      <c r="AD298" s="85"/>
      <c r="AE298" s="86"/>
      <c r="AF298" s="86"/>
      <c r="AG298" s="86"/>
      <c r="AH298" s="86"/>
      <c r="AI298" s="86"/>
      <c r="AJ298" s="86"/>
    </row>
    <row r="299" spans="11:36" ht="13.5">
      <c r="K299" s="38"/>
      <c r="AD299" s="87"/>
      <c r="AE299" s="88"/>
      <c r="AF299" s="88"/>
      <c r="AG299" s="88"/>
      <c r="AH299" s="88"/>
      <c r="AI299" s="88"/>
      <c r="AJ299" s="88"/>
    </row>
    <row r="300" spans="2:36" s="11" customFormat="1" ht="15" customHeight="1">
      <c r="B300" s="12" t="s">
        <v>64</v>
      </c>
      <c r="C300" s="13"/>
      <c r="D300" s="91" t="s">
        <v>202</v>
      </c>
      <c r="E300" s="92"/>
      <c r="F300" s="92"/>
      <c r="G300" s="92"/>
      <c r="H300" s="93"/>
      <c r="I300" s="91" t="s">
        <v>217</v>
      </c>
      <c r="J300" s="92"/>
      <c r="K300" s="92"/>
      <c r="L300" s="92"/>
      <c r="M300" s="93"/>
      <c r="N300" s="91" t="s">
        <v>218</v>
      </c>
      <c r="O300" s="92"/>
      <c r="P300" s="92"/>
      <c r="Q300" s="92"/>
      <c r="R300" s="93"/>
      <c r="S300" s="14"/>
      <c r="T300" s="15" t="s">
        <v>15</v>
      </c>
      <c r="U300" s="15"/>
      <c r="V300" s="91" t="s">
        <v>16</v>
      </c>
      <c r="W300" s="93"/>
      <c r="AA300" s="16"/>
      <c r="AD300" s="85"/>
      <c r="AE300" s="86"/>
      <c r="AF300" s="86"/>
      <c r="AG300" s="86"/>
      <c r="AH300" s="86"/>
      <c r="AI300" s="86"/>
      <c r="AJ300" s="86"/>
    </row>
    <row r="301" spans="2:36" s="11" customFormat="1" ht="15" customHeight="1">
      <c r="B301" s="94" t="s">
        <v>34</v>
      </c>
      <c r="C301" s="97" t="s">
        <v>215</v>
      </c>
      <c r="D301" s="100"/>
      <c r="E301" s="101"/>
      <c r="F301" s="101"/>
      <c r="G301" s="101"/>
      <c r="H301" s="102"/>
      <c r="I301" s="17" t="str">
        <f>IF(I302="","",IF(I302&gt;M302,"○","×"))</f>
        <v>×</v>
      </c>
      <c r="J301" s="18">
        <v>7</v>
      </c>
      <c r="K301" s="19" t="s">
        <v>186</v>
      </c>
      <c r="L301" s="18">
        <v>15</v>
      </c>
      <c r="M301" s="9"/>
      <c r="N301" s="10" t="str">
        <f>IF(N302="","",IF(N302&gt;R302,"○","×"))</f>
        <v>○</v>
      </c>
      <c r="O301" s="18">
        <v>15</v>
      </c>
      <c r="P301" s="19" t="s">
        <v>186</v>
      </c>
      <c r="Q301" s="18">
        <v>14</v>
      </c>
      <c r="R301" s="9"/>
      <c r="S301" s="109">
        <f>IF(I301="","",COUNTIF(I301:R301,"○"))</f>
        <v>1</v>
      </c>
      <c r="T301" s="112" t="s">
        <v>18</v>
      </c>
      <c r="U301" s="82">
        <f>IF(I301="","",COUNTIF(I301:R301,"×"))</f>
        <v>1</v>
      </c>
      <c r="V301" s="109">
        <f>IF(AD302="","",RANK(AD302,AD301:AD309))</f>
        <v>2</v>
      </c>
      <c r="W301" s="82"/>
      <c r="X301" s="20"/>
      <c r="Y301" s="20"/>
      <c r="Z301" s="16"/>
      <c r="AA301" s="16"/>
      <c r="AD301" s="85"/>
      <c r="AE301" s="86">
        <f>IF(J301="","",IF(J301&gt;L301,1,0))</f>
        <v>0</v>
      </c>
      <c r="AF301" s="86">
        <f>IF(L301="","",IF(J301&lt;L301,1,0))</f>
        <v>1</v>
      </c>
      <c r="AG301" s="86">
        <f>IF(O301="","",IF(O301&gt;Q301,1,0))</f>
        <v>1</v>
      </c>
      <c r="AH301" s="86">
        <f>IF(Q301="","",IF(O301&lt;Q301,1,0))</f>
        <v>0</v>
      </c>
      <c r="AI301" s="86"/>
      <c r="AJ301" s="86"/>
    </row>
    <row r="302" spans="2:36" s="11" customFormat="1" ht="15" customHeight="1">
      <c r="B302" s="95"/>
      <c r="C302" s="98"/>
      <c r="D302" s="103"/>
      <c r="E302" s="104"/>
      <c r="F302" s="104"/>
      <c r="G302" s="104"/>
      <c r="H302" s="105"/>
      <c r="I302" s="78">
        <f>IF(J301="","",SUM(AE301:AE303))</f>
        <v>0</v>
      </c>
      <c r="J302" s="20">
        <v>10</v>
      </c>
      <c r="K302" s="19" t="s">
        <v>189</v>
      </c>
      <c r="L302" s="20">
        <v>15</v>
      </c>
      <c r="M302" s="80">
        <f>IF(L301="","",SUM(AF301:AF303))</f>
        <v>2</v>
      </c>
      <c r="N302" s="78">
        <f>IF(O301="","",SUM(AG301:AG303))</f>
        <v>2</v>
      </c>
      <c r="O302" s="21">
        <v>15</v>
      </c>
      <c r="P302" s="19" t="s">
        <v>189</v>
      </c>
      <c r="Q302" s="21">
        <v>12</v>
      </c>
      <c r="R302" s="80">
        <f>IF(Q301="","",SUM(AH301:AH303))</f>
        <v>0</v>
      </c>
      <c r="S302" s="110"/>
      <c r="T302" s="113"/>
      <c r="U302" s="83"/>
      <c r="V302" s="110"/>
      <c r="W302" s="83"/>
      <c r="X302" s="20"/>
      <c r="Y302" s="20"/>
      <c r="Z302" s="16"/>
      <c r="AA302" s="16"/>
      <c r="AD302" s="85">
        <f>IF(S301="","",S301*1000+(I302+N302)*100+((I302+N302)-(M302+R302))*10+((SUM(J301:J303)+SUM(O301:O303))-(SUM(L301:L303)+SUM(Q301:Q303))))</f>
        <v>1191</v>
      </c>
      <c r="AE302" s="86">
        <f>IF(J302="","",IF(J302&gt;L302,1,0))</f>
        <v>0</v>
      </c>
      <c r="AF302" s="86">
        <f>IF(L302="","",IF(J302&lt;L302,1,0))</f>
        <v>1</v>
      </c>
      <c r="AG302" s="86">
        <f>IF(O302="","",IF(O302&gt;Q302,1,0))</f>
        <v>1</v>
      </c>
      <c r="AH302" s="86">
        <f>IF(Q302="","",IF(O302&lt;Q302,1,0))</f>
        <v>0</v>
      </c>
      <c r="AI302" s="86"/>
      <c r="AJ302" s="86"/>
    </row>
    <row r="303" spans="2:36" s="11" customFormat="1" ht="15" customHeight="1">
      <c r="B303" s="96"/>
      <c r="C303" s="99"/>
      <c r="D303" s="106"/>
      <c r="E303" s="107"/>
      <c r="F303" s="107"/>
      <c r="G303" s="107"/>
      <c r="H303" s="108"/>
      <c r="I303" s="79"/>
      <c r="J303" s="22"/>
      <c r="K303" s="19" t="s">
        <v>189</v>
      </c>
      <c r="L303" s="22"/>
      <c r="M303" s="81"/>
      <c r="N303" s="79"/>
      <c r="O303" s="23"/>
      <c r="P303" s="19" t="s">
        <v>189</v>
      </c>
      <c r="Q303" s="23"/>
      <c r="R303" s="81"/>
      <c r="S303" s="111"/>
      <c r="T303" s="114"/>
      <c r="U303" s="84"/>
      <c r="V303" s="111"/>
      <c r="W303" s="84"/>
      <c r="X303" s="20"/>
      <c r="Y303" s="20"/>
      <c r="Z303" s="24"/>
      <c r="AA303" s="24"/>
      <c r="AD303" s="85"/>
      <c r="AE303" s="86">
        <f>IF(J303="","",IF(J303&gt;L303,1,0))</f>
      </c>
      <c r="AF303" s="86">
        <f>IF(L303="","",IF(J303&lt;L303,1,0))</f>
      </c>
      <c r="AG303" s="86">
        <f>IF(O303="","",IF(O303&gt;Q303,1,0))</f>
      </c>
      <c r="AH303" s="86">
        <f>IF(Q303="","",IF(O303&lt;Q303,1,0))</f>
      </c>
      <c r="AI303" s="86"/>
      <c r="AJ303" s="86"/>
    </row>
    <row r="304" spans="2:36" s="11" customFormat="1" ht="15" customHeight="1">
      <c r="B304" s="94" t="s">
        <v>36</v>
      </c>
      <c r="C304" s="97" t="s">
        <v>273</v>
      </c>
      <c r="D304" s="17" t="str">
        <f>IF(E304="","",IF(D305&gt;H305,"○","×"))</f>
        <v>○</v>
      </c>
      <c r="E304" s="18">
        <f>IF(L301="","",L301)</f>
        <v>15</v>
      </c>
      <c r="F304" s="25" t="s">
        <v>189</v>
      </c>
      <c r="G304" s="18">
        <f>IF(J301="","",J301)</f>
        <v>7</v>
      </c>
      <c r="H304" s="26"/>
      <c r="I304" s="100"/>
      <c r="J304" s="101"/>
      <c r="K304" s="101"/>
      <c r="L304" s="101"/>
      <c r="M304" s="102"/>
      <c r="N304" s="17" t="str">
        <f>IF(O304="","",IF(N305&gt;R305,"○","×"))</f>
        <v>○</v>
      </c>
      <c r="O304" s="18">
        <v>15</v>
      </c>
      <c r="P304" s="25" t="s">
        <v>189</v>
      </c>
      <c r="Q304" s="18">
        <v>10</v>
      </c>
      <c r="R304" s="27"/>
      <c r="S304" s="109">
        <f>IF(D304="","",COUNTIF(D304:R306,"○"))</f>
        <v>2</v>
      </c>
      <c r="T304" s="112" t="s">
        <v>18</v>
      </c>
      <c r="U304" s="82">
        <f>IF(D304="","",COUNTIF(D304:R306,"×"))</f>
        <v>0</v>
      </c>
      <c r="V304" s="109">
        <f>IF(AD305="","",RANK(AD305,AD301:AD309))</f>
        <v>1</v>
      </c>
      <c r="W304" s="82"/>
      <c r="X304" s="20"/>
      <c r="Y304" s="20"/>
      <c r="Z304" s="24"/>
      <c r="AA304" s="24"/>
      <c r="AD304" s="85"/>
      <c r="AE304" s="86">
        <f>IF(O304="","",IF(O304&gt;Q304,1,0))</f>
        <v>1</v>
      </c>
      <c r="AF304" s="86">
        <f>IF(Q304="","",IF(O304&lt;Q304,1,0))</f>
        <v>0</v>
      </c>
      <c r="AG304" s="86"/>
      <c r="AH304" s="86"/>
      <c r="AI304" s="86"/>
      <c r="AJ304" s="86"/>
    </row>
    <row r="305" spans="2:36" s="11" customFormat="1" ht="15" customHeight="1">
      <c r="B305" s="95"/>
      <c r="C305" s="98"/>
      <c r="D305" s="78">
        <f>M302</f>
        <v>2</v>
      </c>
      <c r="E305" s="20">
        <f>IF(L302="","",L302)</f>
        <v>15</v>
      </c>
      <c r="F305" s="19" t="s">
        <v>190</v>
      </c>
      <c r="G305" s="20">
        <f>IF(J302="","",J302)</f>
        <v>10</v>
      </c>
      <c r="H305" s="80">
        <f>I302</f>
        <v>0</v>
      </c>
      <c r="I305" s="103"/>
      <c r="J305" s="104"/>
      <c r="K305" s="104"/>
      <c r="L305" s="104"/>
      <c r="M305" s="105"/>
      <c r="N305" s="78">
        <f>IF(O304="","",SUM(AE304:AE306))</f>
        <v>2</v>
      </c>
      <c r="O305" s="20">
        <v>15</v>
      </c>
      <c r="P305" s="19" t="s">
        <v>190</v>
      </c>
      <c r="Q305" s="20">
        <v>13</v>
      </c>
      <c r="R305" s="80">
        <f>IF(Q304="","",SUM(AF304:AF306))</f>
        <v>0</v>
      </c>
      <c r="S305" s="110"/>
      <c r="T305" s="113"/>
      <c r="U305" s="83"/>
      <c r="V305" s="110"/>
      <c r="W305" s="83"/>
      <c r="X305" s="20"/>
      <c r="Y305" s="20"/>
      <c r="Z305" s="24"/>
      <c r="AA305" s="24"/>
      <c r="AD305" s="85">
        <f>IF(S304="","",S304*1000+(D305+N305)*100+((D305+N305)-(H305+R305))*10+((SUM(E304:E306)+SUM(O304:O306))-(SUM(G304:G306)+SUM(Q304:Q306))))</f>
        <v>2460</v>
      </c>
      <c r="AE305" s="86">
        <f>IF(O305="","",IF(O305&gt;Q305,1,0))</f>
        <v>1</v>
      </c>
      <c r="AF305" s="86">
        <f>IF(Q305="","",IF(O305&lt;Q305,1,0))</f>
        <v>0</v>
      </c>
      <c r="AG305" s="86"/>
      <c r="AH305" s="86"/>
      <c r="AI305" s="86"/>
      <c r="AJ305" s="86"/>
    </row>
    <row r="306" spans="2:36" s="11" customFormat="1" ht="15" customHeight="1">
      <c r="B306" s="96"/>
      <c r="C306" s="99"/>
      <c r="D306" s="79"/>
      <c r="E306" s="22">
        <f>IF(L303="","",L303)</f>
      </c>
      <c r="F306" s="28" t="s">
        <v>190</v>
      </c>
      <c r="G306" s="22">
        <f>IF(J303="","",J303)</f>
      </c>
      <c r="H306" s="81"/>
      <c r="I306" s="106"/>
      <c r="J306" s="107"/>
      <c r="K306" s="107"/>
      <c r="L306" s="107"/>
      <c r="M306" s="108"/>
      <c r="N306" s="79"/>
      <c r="O306" s="22"/>
      <c r="P306" s="19" t="s">
        <v>190</v>
      </c>
      <c r="Q306" s="22"/>
      <c r="R306" s="81"/>
      <c r="S306" s="111"/>
      <c r="T306" s="114"/>
      <c r="U306" s="84"/>
      <c r="V306" s="111"/>
      <c r="W306" s="84"/>
      <c r="X306" s="20"/>
      <c r="Y306" s="20"/>
      <c r="Z306" s="24"/>
      <c r="AA306" s="24"/>
      <c r="AD306" s="85"/>
      <c r="AE306" s="86">
        <f>IF(O306="","",IF(O306&gt;Q306,1,0))</f>
      </c>
      <c r="AF306" s="86">
        <f>IF(Q306="","",IF(O306&lt;Q306,1,0))</f>
      </c>
      <c r="AG306" s="86"/>
      <c r="AH306" s="86"/>
      <c r="AI306" s="86"/>
      <c r="AJ306" s="86"/>
    </row>
    <row r="307" spans="2:36" s="11" customFormat="1" ht="15" customHeight="1">
      <c r="B307" s="95" t="s">
        <v>42</v>
      </c>
      <c r="C307" s="97" t="s">
        <v>216</v>
      </c>
      <c r="D307" s="17" t="str">
        <f>IF(E307="","",IF(D308&gt;H308,"○","×"))</f>
        <v>×</v>
      </c>
      <c r="E307" s="18">
        <f>IF(Q301="","",Q301)</f>
        <v>14</v>
      </c>
      <c r="F307" s="25" t="s">
        <v>191</v>
      </c>
      <c r="G307" s="18">
        <f>IF(O301="","",O301)</f>
        <v>15</v>
      </c>
      <c r="H307" s="27"/>
      <c r="I307" s="17" t="str">
        <f>IF(J307="","",IF(I308&gt;M308,"○","×"))</f>
        <v>×</v>
      </c>
      <c r="J307" s="18">
        <f>IF(Q304="","",Q304)</f>
        <v>10</v>
      </c>
      <c r="K307" s="19" t="s">
        <v>191</v>
      </c>
      <c r="L307" s="18">
        <f>IF(O304="","",O304)</f>
        <v>15</v>
      </c>
      <c r="M307" s="27"/>
      <c r="N307" s="100"/>
      <c r="O307" s="101"/>
      <c r="P307" s="101"/>
      <c r="Q307" s="101"/>
      <c r="R307" s="102"/>
      <c r="S307" s="109">
        <f>IF(D307="","",COUNTIF(D307:M307,"○"))</f>
        <v>0</v>
      </c>
      <c r="T307" s="112" t="s">
        <v>18</v>
      </c>
      <c r="U307" s="82">
        <f>IF(D307="","",COUNTIF(D307:M307,"×"))</f>
        <v>2</v>
      </c>
      <c r="V307" s="109">
        <f>IF(AD308="","",RANK(AD308,AD301:AD309))</f>
        <v>3</v>
      </c>
      <c r="W307" s="82"/>
      <c r="X307" s="20"/>
      <c r="Y307" s="20"/>
      <c r="Z307" s="24"/>
      <c r="AA307" s="24"/>
      <c r="AD307" s="85"/>
      <c r="AE307" s="86"/>
      <c r="AF307" s="86"/>
      <c r="AG307" s="86"/>
      <c r="AH307" s="86"/>
      <c r="AI307" s="86"/>
      <c r="AJ307" s="86"/>
    </row>
    <row r="308" spans="2:36" s="11" customFormat="1" ht="15" customHeight="1">
      <c r="B308" s="95"/>
      <c r="C308" s="98"/>
      <c r="D308" s="78">
        <f>R302</f>
        <v>0</v>
      </c>
      <c r="E308" s="20">
        <f>IF(Q302="","",Q302)</f>
        <v>12</v>
      </c>
      <c r="F308" s="19" t="s">
        <v>19</v>
      </c>
      <c r="G308" s="20">
        <f>IF(O302="","",O302)</f>
        <v>15</v>
      </c>
      <c r="H308" s="80">
        <f>N302</f>
        <v>2</v>
      </c>
      <c r="I308" s="78">
        <f>R305</f>
        <v>0</v>
      </c>
      <c r="J308" s="20">
        <f>IF(Q305="","",Q305)</f>
        <v>13</v>
      </c>
      <c r="K308" s="19" t="s">
        <v>19</v>
      </c>
      <c r="L308" s="21">
        <f>IF(O305="","",O305)</f>
        <v>15</v>
      </c>
      <c r="M308" s="80">
        <f>N305</f>
        <v>2</v>
      </c>
      <c r="N308" s="103"/>
      <c r="O308" s="104"/>
      <c r="P308" s="104"/>
      <c r="Q308" s="104"/>
      <c r="R308" s="105"/>
      <c r="S308" s="110"/>
      <c r="T308" s="113"/>
      <c r="U308" s="83"/>
      <c r="V308" s="110"/>
      <c r="W308" s="83"/>
      <c r="X308" s="20"/>
      <c r="Y308" s="20"/>
      <c r="Z308" s="24"/>
      <c r="AA308" s="24"/>
      <c r="AD308" s="85">
        <f>IF(S307="","",S307*1000+(D308+I308)*100+((D308+I308)-(H308+M308))*10+((SUM(E307:E309)+SUM(J307:J309))-(SUM(G307:G309)+SUM(L307:L309))))</f>
        <v>-51</v>
      </c>
      <c r="AE308" s="86"/>
      <c r="AF308" s="86"/>
      <c r="AG308" s="86"/>
      <c r="AH308" s="86"/>
      <c r="AI308" s="86"/>
      <c r="AJ308" s="86"/>
    </row>
    <row r="309" spans="2:36" s="11" customFormat="1" ht="15" customHeight="1">
      <c r="B309" s="96"/>
      <c r="C309" s="99"/>
      <c r="D309" s="79"/>
      <c r="E309" s="22">
        <f>IF(Q303="","",Q303)</f>
      </c>
      <c r="F309" s="28" t="s">
        <v>19</v>
      </c>
      <c r="G309" s="22">
        <f>IF(O303="","",O303)</f>
      </c>
      <c r="H309" s="81"/>
      <c r="I309" s="79"/>
      <c r="J309" s="22">
        <f>IF(Q306="","",Q306)</f>
      </c>
      <c r="K309" s="19" t="s">
        <v>19</v>
      </c>
      <c r="L309" s="23">
        <f>IF(O306="","",O306)</f>
      </c>
      <c r="M309" s="81"/>
      <c r="N309" s="106"/>
      <c r="O309" s="107"/>
      <c r="P309" s="107"/>
      <c r="Q309" s="107"/>
      <c r="R309" s="108"/>
      <c r="S309" s="111"/>
      <c r="T309" s="114"/>
      <c r="U309" s="84"/>
      <c r="V309" s="111"/>
      <c r="W309" s="84"/>
      <c r="X309" s="20"/>
      <c r="Y309" s="20"/>
      <c r="Z309" s="24"/>
      <c r="AA309" s="24"/>
      <c r="AD309" s="85"/>
      <c r="AE309" s="86"/>
      <c r="AF309" s="86"/>
      <c r="AG309" s="86"/>
      <c r="AH309" s="86"/>
      <c r="AI309" s="86"/>
      <c r="AJ309" s="86"/>
    </row>
    <row r="310" spans="2:36" s="29" customFormat="1" ht="15" customHeight="1">
      <c r="B310" s="30"/>
      <c r="C310" s="30"/>
      <c r="E310" s="31"/>
      <c r="F310" s="31"/>
      <c r="G310" s="31"/>
      <c r="J310" s="31"/>
      <c r="K310" s="31"/>
      <c r="L310" s="31"/>
      <c r="O310" s="31"/>
      <c r="P310" s="31"/>
      <c r="Q310" s="31"/>
      <c r="R310" s="31"/>
      <c r="AD310" s="85"/>
      <c r="AE310" s="86"/>
      <c r="AF310" s="86"/>
      <c r="AG310" s="86"/>
      <c r="AH310" s="86"/>
      <c r="AI310" s="86"/>
      <c r="AJ310" s="86"/>
    </row>
    <row r="311" spans="2:36" s="11" customFormat="1" ht="15" customHeight="1">
      <c r="B311" s="12" t="s">
        <v>65</v>
      </c>
      <c r="C311" s="13"/>
      <c r="D311" s="91" t="s">
        <v>222</v>
      </c>
      <c r="E311" s="92"/>
      <c r="F311" s="92"/>
      <c r="G311" s="92"/>
      <c r="H311" s="93"/>
      <c r="I311" s="91" t="s">
        <v>223</v>
      </c>
      <c r="J311" s="92"/>
      <c r="K311" s="92"/>
      <c r="L311" s="92"/>
      <c r="M311" s="93"/>
      <c r="N311" s="91" t="s">
        <v>224</v>
      </c>
      <c r="O311" s="92"/>
      <c r="P311" s="92"/>
      <c r="Q311" s="92"/>
      <c r="R311" s="93"/>
      <c r="S311" s="14"/>
      <c r="T311" s="15" t="s">
        <v>15</v>
      </c>
      <c r="U311" s="15"/>
      <c r="V311" s="91" t="s">
        <v>16</v>
      </c>
      <c r="W311" s="93"/>
      <c r="AA311" s="16"/>
      <c r="AD311" s="85"/>
      <c r="AE311" s="86"/>
      <c r="AF311" s="86"/>
      <c r="AG311" s="86"/>
      <c r="AH311" s="86"/>
      <c r="AI311" s="86"/>
      <c r="AJ311" s="86"/>
    </row>
    <row r="312" spans="2:36" s="11" customFormat="1" ht="15" customHeight="1">
      <c r="B312" s="94" t="s">
        <v>36</v>
      </c>
      <c r="C312" s="97" t="s">
        <v>219</v>
      </c>
      <c r="D312" s="100"/>
      <c r="E312" s="101"/>
      <c r="F312" s="101"/>
      <c r="G312" s="101"/>
      <c r="H312" s="102"/>
      <c r="I312" s="17" t="str">
        <f>IF(I313="","",IF(I313&gt;M313,"○","×"))</f>
        <v>○</v>
      </c>
      <c r="J312" s="18">
        <v>15</v>
      </c>
      <c r="K312" s="19" t="s">
        <v>25</v>
      </c>
      <c r="L312" s="18">
        <v>10</v>
      </c>
      <c r="M312" s="9"/>
      <c r="N312" s="10" t="str">
        <f>IF(N313="","",IF(N313&gt;R313,"○","×"))</f>
        <v>○</v>
      </c>
      <c r="O312" s="18">
        <v>15</v>
      </c>
      <c r="P312" s="19" t="s">
        <v>25</v>
      </c>
      <c r="Q312" s="18">
        <v>13</v>
      </c>
      <c r="R312" s="9"/>
      <c r="S312" s="109">
        <f>IF(I312="","",COUNTIF(I312:R312,"○"))</f>
        <v>2</v>
      </c>
      <c r="T312" s="112" t="s">
        <v>18</v>
      </c>
      <c r="U312" s="82">
        <f>IF(I312="","",COUNTIF(I312:R312,"×"))</f>
        <v>0</v>
      </c>
      <c r="V312" s="109">
        <f>IF(AD313="","",RANK(AD313,AD312:AD320))</f>
        <v>1</v>
      </c>
      <c r="W312" s="82"/>
      <c r="X312" s="20"/>
      <c r="Y312" s="20"/>
      <c r="Z312" s="16"/>
      <c r="AA312" s="16"/>
      <c r="AD312" s="85"/>
      <c r="AE312" s="86">
        <f>IF(J312="","",IF(J312&gt;L312,1,0))</f>
        <v>1</v>
      </c>
      <c r="AF312" s="86">
        <f>IF(L312="","",IF(J312&lt;L312,1,0))</f>
        <v>0</v>
      </c>
      <c r="AG312" s="86">
        <f>IF(O312="","",IF(O312&gt;Q312,1,0))</f>
        <v>1</v>
      </c>
      <c r="AH312" s="86">
        <f>IF(Q312="","",IF(O312&lt;Q312,1,0))</f>
        <v>0</v>
      </c>
      <c r="AI312" s="86"/>
      <c r="AJ312" s="86"/>
    </row>
    <row r="313" spans="2:36" s="11" customFormat="1" ht="15" customHeight="1">
      <c r="B313" s="95"/>
      <c r="C313" s="98"/>
      <c r="D313" s="103"/>
      <c r="E313" s="104"/>
      <c r="F313" s="104"/>
      <c r="G313" s="104"/>
      <c r="H313" s="105"/>
      <c r="I313" s="78">
        <f>IF(J312="","",SUM(AE312:AE314))</f>
        <v>2</v>
      </c>
      <c r="J313" s="20">
        <v>15</v>
      </c>
      <c r="K313" s="19" t="s">
        <v>25</v>
      </c>
      <c r="L313" s="20">
        <v>13</v>
      </c>
      <c r="M313" s="80">
        <f>IF(L312="","",SUM(AF312:AF314))</f>
        <v>0</v>
      </c>
      <c r="N313" s="78">
        <f>IF(O312="","",SUM(AG312:AG314))</f>
        <v>2</v>
      </c>
      <c r="O313" s="21">
        <v>15</v>
      </c>
      <c r="P313" s="19" t="s">
        <v>25</v>
      </c>
      <c r="Q313" s="21">
        <v>11</v>
      </c>
      <c r="R313" s="80">
        <f>IF(Q312="","",SUM(AH312:AH314))</f>
        <v>0</v>
      </c>
      <c r="S313" s="110"/>
      <c r="T313" s="113"/>
      <c r="U313" s="83"/>
      <c r="V313" s="110"/>
      <c r="W313" s="83"/>
      <c r="X313" s="20"/>
      <c r="Y313" s="20"/>
      <c r="Z313" s="16"/>
      <c r="AA313" s="16"/>
      <c r="AD313" s="85">
        <f>IF(S312="","",S312*1000+(I313+N313)*100+((I313+N313)-(M313+R313))*10+((SUM(J312:J314)+SUM(O312:O314))-(SUM(L312:L314)+SUM(Q312:Q314))))</f>
        <v>2453</v>
      </c>
      <c r="AE313" s="86">
        <f>IF(J313="","",IF(J313&gt;L313,1,0))</f>
        <v>1</v>
      </c>
      <c r="AF313" s="86">
        <f>IF(L313="","",IF(J313&lt;L313,1,0))</f>
        <v>0</v>
      </c>
      <c r="AG313" s="86">
        <f>IF(O313="","",IF(O313&gt;Q313,1,0))</f>
        <v>1</v>
      </c>
      <c r="AH313" s="86">
        <f>IF(Q313="","",IF(O313&lt;Q313,1,0))</f>
        <v>0</v>
      </c>
      <c r="AI313" s="86"/>
      <c r="AJ313" s="86"/>
    </row>
    <row r="314" spans="2:36" s="11" customFormat="1" ht="15" customHeight="1">
      <c r="B314" s="96"/>
      <c r="C314" s="99"/>
      <c r="D314" s="106"/>
      <c r="E314" s="107"/>
      <c r="F314" s="107"/>
      <c r="G314" s="107"/>
      <c r="H314" s="108"/>
      <c r="I314" s="79"/>
      <c r="J314" s="22"/>
      <c r="K314" s="19" t="s">
        <v>25</v>
      </c>
      <c r="L314" s="22"/>
      <c r="M314" s="81"/>
      <c r="N314" s="79"/>
      <c r="O314" s="23"/>
      <c r="P314" s="19" t="s">
        <v>25</v>
      </c>
      <c r="Q314" s="23"/>
      <c r="R314" s="81"/>
      <c r="S314" s="111"/>
      <c r="T314" s="114"/>
      <c r="U314" s="84"/>
      <c r="V314" s="111"/>
      <c r="W314" s="84"/>
      <c r="X314" s="20"/>
      <c r="Y314" s="20"/>
      <c r="Z314" s="24"/>
      <c r="AA314" s="24"/>
      <c r="AD314" s="85"/>
      <c r="AE314" s="86">
        <f>IF(J314="","",IF(J314&gt;L314,1,0))</f>
      </c>
      <c r="AF314" s="86">
        <f>IF(L314="","",IF(J314&lt;L314,1,0))</f>
      </c>
      <c r="AG314" s="86">
        <f>IF(O314="","",IF(O314&gt;Q314,1,0))</f>
      </c>
      <c r="AH314" s="86">
        <f>IF(Q314="","",IF(O314&lt;Q314,1,0))</f>
      </c>
      <c r="AI314" s="86"/>
      <c r="AJ314" s="86"/>
    </row>
    <row r="315" spans="2:36" s="11" customFormat="1" ht="15" customHeight="1">
      <c r="B315" s="94" t="s">
        <v>67</v>
      </c>
      <c r="C315" s="97" t="s">
        <v>220</v>
      </c>
      <c r="D315" s="17" t="str">
        <f>IF(E315="","",IF(D316&gt;H316,"○","×"))</f>
        <v>×</v>
      </c>
      <c r="E315" s="18">
        <f>IF(L312="","",L312)</f>
        <v>10</v>
      </c>
      <c r="F315" s="25" t="s">
        <v>25</v>
      </c>
      <c r="G315" s="18">
        <f>IF(J312="","",J312)</f>
        <v>15</v>
      </c>
      <c r="H315" s="26"/>
      <c r="I315" s="100"/>
      <c r="J315" s="101"/>
      <c r="K315" s="101"/>
      <c r="L315" s="101"/>
      <c r="M315" s="102"/>
      <c r="N315" s="17" t="str">
        <f>IF(O315="","",IF(N316&gt;R316,"○","×"))</f>
        <v>○</v>
      </c>
      <c r="O315" s="18">
        <v>15</v>
      </c>
      <c r="P315" s="25" t="s">
        <v>25</v>
      </c>
      <c r="Q315" s="18">
        <v>10</v>
      </c>
      <c r="R315" s="27"/>
      <c r="S315" s="109">
        <f>IF(D315="","",COUNTIF(D315:R317,"○"))</f>
        <v>1</v>
      </c>
      <c r="T315" s="112" t="s">
        <v>18</v>
      </c>
      <c r="U315" s="82">
        <f>IF(D315="","",COUNTIF(D315:R317,"×"))</f>
        <v>1</v>
      </c>
      <c r="V315" s="109">
        <f>IF(AD316="","",RANK(AD316,AD312:AD320))</f>
        <v>2</v>
      </c>
      <c r="W315" s="82"/>
      <c r="X315" s="20"/>
      <c r="Y315" s="20"/>
      <c r="Z315" s="24"/>
      <c r="AA315" s="24"/>
      <c r="AD315" s="85"/>
      <c r="AE315" s="86">
        <f>IF(O315="","",IF(O315&gt;Q315,1,0))</f>
        <v>1</v>
      </c>
      <c r="AF315" s="86">
        <f>IF(Q315="","",IF(O315&lt;Q315,1,0))</f>
        <v>0</v>
      </c>
      <c r="AG315" s="86"/>
      <c r="AH315" s="86"/>
      <c r="AI315" s="86"/>
      <c r="AJ315" s="86"/>
    </row>
    <row r="316" spans="2:36" s="11" customFormat="1" ht="15" customHeight="1">
      <c r="B316" s="95"/>
      <c r="C316" s="98"/>
      <c r="D316" s="78">
        <f>M313</f>
        <v>0</v>
      </c>
      <c r="E316" s="20">
        <f>IF(L313="","",L313)</f>
        <v>13</v>
      </c>
      <c r="F316" s="19" t="s">
        <v>25</v>
      </c>
      <c r="G316" s="20">
        <f>IF(J313="","",J313)</f>
        <v>15</v>
      </c>
      <c r="H316" s="80">
        <f>I313</f>
        <v>2</v>
      </c>
      <c r="I316" s="103"/>
      <c r="J316" s="104"/>
      <c r="K316" s="104"/>
      <c r="L316" s="104"/>
      <c r="M316" s="105"/>
      <c r="N316" s="78">
        <f>IF(O315="","",SUM(AE315:AE317))</f>
        <v>2</v>
      </c>
      <c r="O316" s="20">
        <v>14</v>
      </c>
      <c r="P316" s="19" t="s">
        <v>25</v>
      </c>
      <c r="Q316" s="20">
        <v>15</v>
      </c>
      <c r="R316" s="80">
        <f>IF(Q315="","",SUM(AF315:AF317))</f>
        <v>1</v>
      </c>
      <c r="S316" s="110"/>
      <c r="T316" s="113"/>
      <c r="U316" s="83"/>
      <c r="V316" s="110"/>
      <c r="W316" s="83"/>
      <c r="X316" s="20"/>
      <c r="Y316" s="20"/>
      <c r="Z316" s="24"/>
      <c r="AA316" s="24"/>
      <c r="AD316" s="85">
        <f>IF(S315="","",S315*1000+(D316+N316)*100+((D316+N316)-(H316+R316))*10+((SUM(E315:E317)+SUM(O315:O317))-(SUM(G315:G317)+SUM(Q315:Q317))))</f>
        <v>1188</v>
      </c>
      <c r="AE316" s="86">
        <f>IF(O316="","",IF(O316&gt;Q316,1,0))</f>
        <v>0</v>
      </c>
      <c r="AF316" s="86">
        <f>IF(Q316="","",IF(O316&lt;Q316,1,0))</f>
        <v>1</v>
      </c>
      <c r="AG316" s="86"/>
      <c r="AH316" s="86"/>
      <c r="AI316" s="86"/>
      <c r="AJ316" s="86"/>
    </row>
    <row r="317" spans="2:36" s="11" customFormat="1" ht="15" customHeight="1">
      <c r="B317" s="96"/>
      <c r="C317" s="99"/>
      <c r="D317" s="79"/>
      <c r="E317" s="22">
        <f>IF(L314="","",L314)</f>
      </c>
      <c r="F317" s="28" t="s">
        <v>25</v>
      </c>
      <c r="G317" s="22">
        <f>IF(J314="","",J314)</f>
      </c>
      <c r="H317" s="81"/>
      <c r="I317" s="106"/>
      <c r="J317" s="107"/>
      <c r="K317" s="107"/>
      <c r="L317" s="107"/>
      <c r="M317" s="108"/>
      <c r="N317" s="79"/>
      <c r="O317" s="22">
        <v>15</v>
      </c>
      <c r="P317" s="19" t="s">
        <v>25</v>
      </c>
      <c r="Q317" s="22">
        <v>14</v>
      </c>
      <c r="R317" s="81"/>
      <c r="S317" s="111"/>
      <c r="T317" s="114"/>
      <c r="U317" s="84"/>
      <c r="V317" s="111"/>
      <c r="W317" s="84"/>
      <c r="X317" s="20"/>
      <c r="Y317" s="20"/>
      <c r="Z317" s="24"/>
      <c r="AA317" s="24"/>
      <c r="AD317" s="85"/>
      <c r="AE317" s="86">
        <f>IF(O317="","",IF(O317&gt;Q317,1,0))</f>
        <v>1</v>
      </c>
      <c r="AF317" s="86">
        <f>IF(Q317="","",IF(O317&lt;Q317,1,0))</f>
        <v>0</v>
      </c>
      <c r="AG317" s="86"/>
      <c r="AH317" s="86"/>
      <c r="AI317" s="86"/>
      <c r="AJ317" s="86"/>
    </row>
    <row r="318" spans="2:36" s="11" customFormat="1" ht="15" customHeight="1">
      <c r="B318" s="95" t="s">
        <v>73</v>
      </c>
      <c r="C318" s="97" t="s">
        <v>221</v>
      </c>
      <c r="D318" s="17" t="str">
        <f>IF(E318="","",IF(D319&gt;H319,"○","×"))</f>
        <v>×</v>
      </c>
      <c r="E318" s="18">
        <f>IF(Q312="","",Q312)</f>
        <v>13</v>
      </c>
      <c r="F318" s="25" t="s">
        <v>25</v>
      </c>
      <c r="G318" s="18">
        <f>IF(O312="","",O312)</f>
        <v>15</v>
      </c>
      <c r="H318" s="27"/>
      <c r="I318" s="17" t="str">
        <f>IF(J318="","",IF(I319&gt;M319,"○","×"))</f>
        <v>×</v>
      </c>
      <c r="J318" s="18">
        <f>IF(Q315="","",Q315)</f>
        <v>10</v>
      </c>
      <c r="K318" s="19" t="s">
        <v>25</v>
      </c>
      <c r="L318" s="18">
        <f>IF(O315="","",O315)</f>
        <v>15</v>
      </c>
      <c r="M318" s="27"/>
      <c r="N318" s="100"/>
      <c r="O318" s="101"/>
      <c r="P318" s="101"/>
      <c r="Q318" s="101"/>
      <c r="R318" s="102"/>
      <c r="S318" s="109">
        <f>IF(D318="","",COUNTIF(D318:M318,"○"))</f>
        <v>0</v>
      </c>
      <c r="T318" s="112" t="s">
        <v>18</v>
      </c>
      <c r="U318" s="82">
        <f>IF(D318="","",COUNTIF(D318:M318,"×"))</f>
        <v>2</v>
      </c>
      <c r="V318" s="109">
        <f>IF(AD319="","",RANK(AD319,AD312:AD320))</f>
        <v>3</v>
      </c>
      <c r="W318" s="82"/>
      <c r="X318" s="20"/>
      <c r="Y318" s="20"/>
      <c r="Z318" s="24"/>
      <c r="AA318" s="24"/>
      <c r="AD318" s="85"/>
      <c r="AE318" s="86"/>
      <c r="AF318" s="86"/>
      <c r="AG318" s="86"/>
      <c r="AH318" s="86"/>
      <c r="AI318" s="86"/>
      <c r="AJ318" s="86"/>
    </row>
    <row r="319" spans="2:36" s="11" customFormat="1" ht="15" customHeight="1">
      <c r="B319" s="95"/>
      <c r="C319" s="98"/>
      <c r="D319" s="78">
        <f>R313</f>
        <v>0</v>
      </c>
      <c r="E319" s="20">
        <f>IF(Q313="","",Q313)</f>
        <v>11</v>
      </c>
      <c r="F319" s="19" t="s">
        <v>25</v>
      </c>
      <c r="G319" s="20">
        <f>IF(O313="","",O313)</f>
        <v>15</v>
      </c>
      <c r="H319" s="80">
        <f>N313</f>
        <v>2</v>
      </c>
      <c r="I319" s="78">
        <f>R316</f>
        <v>1</v>
      </c>
      <c r="J319" s="20">
        <f>IF(Q316="","",Q316)</f>
        <v>15</v>
      </c>
      <c r="K319" s="19" t="s">
        <v>25</v>
      </c>
      <c r="L319" s="21">
        <f>IF(O316="","",O316)</f>
        <v>14</v>
      </c>
      <c r="M319" s="80">
        <f>N316</f>
        <v>2</v>
      </c>
      <c r="N319" s="103"/>
      <c r="O319" s="104"/>
      <c r="P319" s="104"/>
      <c r="Q319" s="104"/>
      <c r="R319" s="105"/>
      <c r="S319" s="110"/>
      <c r="T319" s="113"/>
      <c r="U319" s="83"/>
      <c r="V319" s="110"/>
      <c r="W319" s="83"/>
      <c r="X319" s="20"/>
      <c r="Y319" s="20"/>
      <c r="Z319" s="24"/>
      <c r="AA319" s="24"/>
      <c r="AD319" s="85">
        <f>IF(S318="","",S318*1000+(D319+I319)*100+((D319+I319)-(H319+M319))*10+((SUM(E318:E320)+SUM(J318:J320))-(SUM(G318:G320)+SUM(L318:L320))))</f>
        <v>59</v>
      </c>
      <c r="AE319" s="86"/>
      <c r="AF319" s="86"/>
      <c r="AG319" s="86"/>
      <c r="AH319" s="86"/>
      <c r="AI319" s="86"/>
      <c r="AJ319" s="86"/>
    </row>
    <row r="320" spans="2:36" s="11" customFormat="1" ht="15" customHeight="1">
      <c r="B320" s="96"/>
      <c r="C320" s="99"/>
      <c r="D320" s="79"/>
      <c r="E320" s="22">
        <f>IF(Q314="","",Q314)</f>
      </c>
      <c r="F320" s="28" t="s">
        <v>25</v>
      </c>
      <c r="G320" s="22">
        <f>IF(O314="","",O314)</f>
      </c>
      <c r="H320" s="81"/>
      <c r="I320" s="79"/>
      <c r="J320" s="22">
        <f>IF(Q317="","",Q317)</f>
        <v>14</v>
      </c>
      <c r="K320" s="19" t="s">
        <v>25</v>
      </c>
      <c r="L320" s="23">
        <f>IF(O317="","",O317)</f>
        <v>15</v>
      </c>
      <c r="M320" s="81"/>
      <c r="N320" s="106"/>
      <c r="O320" s="107"/>
      <c r="P320" s="107"/>
      <c r="Q320" s="107"/>
      <c r="R320" s="108"/>
      <c r="S320" s="111"/>
      <c r="T320" s="114"/>
      <c r="U320" s="84"/>
      <c r="V320" s="111"/>
      <c r="W320" s="84"/>
      <c r="X320" s="20"/>
      <c r="Y320" s="20"/>
      <c r="Z320" s="24"/>
      <c r="AA320" s="24"/>
      <c r="AD320" s="85"/>
      <c r="AE320" s="86"/>
      <c r="AF320" s="86"/>
      <c r="AG320" s="86"/>
      <c r="AH320" s="86"/>
      <c r="AI320" s="86"/>
      <c r="AJ320" s="86"/>
    </row>
    <row r="321" spans="2:36" s="29" customFormat="1" ht="15" customHeight="1">
      <c r="B321" s="30"/>
      <c r="C321" s="30"/>
      <c r="K321" s="32"/>
      <c r="AD321" s="85"/>
      <c r="AE321" s="86"/>
      <c r="AF321" s="86"/>
      <c r="AG321" s="86"/>
      <c r="AH321" s="86"/>
      <c r="AI321" s="86"/>
      <c r="AJ321" s="86"/>
    </row>
    <row r="322" spans="2:36" s="11" customFormat="1" ht="15" customHeight="1">
      <c r="B322" s="12" t="s">
        <v>111</v>
      </c>
      <c r="C322" s="13"/>
      <c r="D322" s="91" t="s">
        <v>228</v>
      </c>
      <c r="E322" s="92"/>
      <c r="F322" s="92"/>
      <c r="G322" s="92"/>
      <c r="H322" s="93"/>
      <c r="I322" s="91" t="s">
        <v>229</v>
      </c>
      <c r="J322" s="92"/>
      <c r="K322" s="92"/>
      <c r="L322" s="92"/>
      <c r="M322" s="93"/>
      <c r="N322" s="91" t="s">
        <v>122</v>
      </c>
      <c r="O322" s="92"/>
      <c r="P322" s="92"/>
      <c r="Q322" s="92"/>
      <c r="R322" s="93"/>
      <c r="S322" s="14"/>
      <c r="T322" s="15" t="s">
        <v>15</v>
      </c>
      <c r="U322" s="15"/>
      <c r="V322" s="91" t="s">
        <v>16</v>
      </c>
      <c r="W322" s="93"/>
      <c r="AA322" s="16"/>
      <c r="AD322" s="85"/>
      <c r="AE322" s="86"/>
      <c r="AF322" s="86"/>
      <c r="AG322" s="86"/>
      <c r="AH322" s="86"/>
      <c r="AI322" s="86"/>
      <c r="AJ322" s="86"/>
    </row>
    <row r="323" spans="2:36" s="11" customFormat="1" ht="15" customHeight="1">
      <c r="B323" s="94" t="s">
        <v>34</v>
      </c>
      <c r="C323" s="97" t="s">
        <v>225</v>
      </c>
      <c r="D323" s="100"/>
      <c r="E323" s="101"/>
      <c r="F323" s="101"/>
      <c r="G323" s="101"/>
      <c r="H323" s="102"/>
      <c r="I323" s="17" t="str">
        <f>IF(I324="","",IF(I324&gt;M324,"○","×"))</f>
        <v>○</v>
      </c>
      <c r="J323" s="18">
        <v>15</v>
      </c>
      <c r="K323" s="19" t="s">
        <v>25</v>
      </c>
      <c r="L323" s="18">
        <v>7</v>
      </c>
      <c r="M323" s="9"/>
      <c r="N323" s="10" t="str">
        <f>IF(N324="","",IF(N324&gt;R324,"○","×"))</f>
        <v>○</v>
      </c>
      <c r="O323" s="18">
        <v>15</v>
      </c>
      <c r="P323" s="19" t="s">
        <v>25</v>
      </c>
      <c r="Q323" s="18">
        <v>9</v>
      </c>
      <c r="R323" s="9"/>
      <c r="S323" s="109">
        <f>IF(I323="","",COUNTIF(I323:R323,"○"))</f>
        <v>2</v>
      </c>
      <c r="T323" s="112" t="s">
        <v>18</v>
      </c>
      <c r="U323" s="82">
        <f>IF(I323="","",COUNTIF(I323:R323,"×"))</f>
        <v>0</v>
      </c>
      <c r="V323" s="109">
        <f>IF(AD324="","",RANK(AD324,AD323:AD331))</f>
        <v>1</v>
      </c>
      <c r="W323" s="82"/>
      <c r="X323" s="20"/>
      <c r="Y323" s="20"/>
      <c r="Z323" s="16"/>
      <c r="AA323" s="16"/>
      <c r="AD323" s="85"/>
      <c r="AE323" s="86">
        <f>IF(J323="","",IF(J323&gt;L323,1,0))</f>
        <v>1</v>
      </c>
      <c r="AF323" s="86">
        <f>IF(L323="","",IF(J323&lt;L323,1,0))</f>
        <v>0</v>
      </c>
      <c r="AG323" s="86">
        <f>IF(O323="","",IF(O323&gt;Q323,1,0))</f>
        <v>1</v>
      </c>
      <c r="AH323" s="86">
        <f>IF(Q323="","",IF(O323&lt;Q323,1,0))</f>
        <v>0</v>
      </c>
      <c r="AI323" s="86"/>
      <c r="AJ323" s="86"/>
    </row>
    <row r="324" spans="2:36" s="11" customFormat="1" ht="15" customHeight="1">
      <c r="B324" s="95"/>
      <c r="C324" s="98"/>
      <c r="D324" s="103"/>
      <c r="E324" s="104"/>
      <c r="F324" s="104"/>
      <c r="G324" s="104"/>
      <c r="H324" s="105"/>
      <c r="I324" s="78">
        <f>IF(J323="","",SUM(AE323:AE325))</f>
        <v>2</v>
      </c>
      <c r="J324" s="20">
        <v>15</v>
      </c>
      <c r="K324" s="19" t="s">
        <v>25</v>
      </c>
      <c r="L324" s="20">
        <v>7</v>
      </c>
      <c r="M324" s="80">
        <f>IF(L323="","",SUM(AF323:AF325))</f>
        <v>0</v>
      </c>
      <c r="N324" s="78">
        <f>IF(O323="","",SUM(AG323:AG325))</f>
        <v>2</v>
      </c>
      <c r="O324" s="21">
        <v>15</v>
      </c>
      <c r="P324" s="19" t="s">
        <v>25</v>
      </c>
      <c r="Q324" s="21">
        <v>9</v>
      </c>
      <c r="R324" s="80">
        <f>IF(Q323="","",SUM(AH323:AH325))</f>
        <v>0</v>
      </c>
      <c r="S324" s="110"/>
      <c r="T324" s="113"/>
      <c r="U324" s="83"/>
      <c r="V324" s="110"/>
      <c r="W324" s="83"/>
      <c r="X324" s="20"/>
      <c r="Y324" s="20"/>
      <c r="Z324" s="16"/>
      <c r="AA324" s="16"/>
      <c r="AD324" s="85">
        <f>IF(S323="","",S323*1000+(I324+N324)*100+((I324+N324)-(M324+R324))*10+((SUM(J323:J325)+SUM(O323:O325))-(SUM(L323:L325)+SUM(Q323:Q325))))</f>
        <v>2468</v>
      </c>
      <c r="AE324" s="86">
        <f>IF(J324="","",IF(J324&gt;L324,1,0))</f>
        <v>1</v>
      </c>
      <c r="AF324" s="86">
        <f>IF(L324="","",IF(J324&lt;L324,1,0))</f>
        <v>0</v>
      </c>
      <c r="AG324" s="86">
        <f>IF(O324="","",IF(O324&gt;Q324,1,0))</f>
        <v>1</v>
      </c>
      <c r="AH324" s="86">
        <f>IF(Q324="","",IF(O324&lt;Q324,1,0))</f>
        <v>0</v>
      </c>
      <c r="AI324" s="86"/>
      <c r="AJ324" s="86"/>
    </row>
    <row r="325" spans="2:36" s="11" customFormat="1" ht="15" customHeight="1">
      <c r="B325" s="96"/>
      <c r="C325" s="99"/>
      <c r="D325" s="106"/>
      <c r="E325" s="107"/>
      <c r="F325" s="107"/>
      <c r="G325" s="107"/>
      <c r="H325" s="108"/>
      <c r="I325" s="79"/>
      <c r="J325" s="22"/>
      <c r="K325" s="19" t="s">
        <v>25</v>
      </c>
      <c r="L325" s="22"/>
      <c r="M325" s="81"/>
      <c r="N325" s="79"/>
      <c r="O325" s="23"/>
      <c r="P325" s="19" t="s">
        <v>25</v>
      </c>
      <c r="Q325" s="23"/>
      <c r="R325" s="81"/>
      <c r="S325" s="111"/>
      <c r="T325" s="114"/>
      <c r="U325" s="84"/>
      <c r="V325" s="111"/>
      <c r="W325" s="84"/>
      <c r="X325" s="20"/>
      <c r="Y325" s="20"/>
      <c r="Z325" s="24"/>
      <c r="AA325" s="24"/>
      <c r="AD325" s="85"/>
      <c r="AE325" s="86">
        <f>IF(J325="","",IF(J325&gt;L325,1,0))</f>
      </c>
      <c r="AF325" s="86">
        <f>IF(L325="","",IF(J325&lt;L325,1,0))</f>
      </c>
      <c r="AG325" s="86">
        <f>IF(O325="","",IF(O325&gt;Q325,1,0))</f>
      </c>
      <c r="AH325" s="86">
        <f>IF(Q325="","",IF(O325&lt;Q325,1,0))</f>
      </c>
      <c r="AI325" s="86"/>
      <c r="AJ325" s="86"/>
    </row>
    <row r="326" spans="2:36" s="11" customFormat="1" ht="15" customHeight="1">
      <c r="B326" s="94" t="s">
        <v>73</v>
      </c>
      <c r="C326" s="97" t="s">
        <v>226</v>
      </c>
      <c r="D326" s="17" t="str">
        <f>IF(E326="","",IF(D327&gt;H327,"○","×"))</f>
        <v>×</v>
      </c>
      <c r="E326" s="18">
        <f>IF(L323="","",L323)</f>
        <v>7</v>
      </c>
      <c r="F326" s="25" t="s">
        <v>25</v>
      </c>
      <c r="G326" s="18">
        <f>IF(J323="","",J323)</f>
        <v>15</v>
      </c>
      <c r="H326" s="26"/>
      <c r="I326" s="100"/>
      <c r="J326" s="101"/>
      <c r="K326" s="101"/>
      <c r="L326" s="101"/>
      <c r="M326" s="102"/>
      <c r="N326" s="17" t="str">
        <f>IF(O326="","",IF(N327&gt;R327,"○","×"))</f>
        <v>○</v>
      </c>
      <c r="O326" s="18">
        <v>14</v>
      </c>
      <c r="P326" s="25" t="s">
        <v>25</v>
      </c>
      <c r="Q326" s="18">
        <v>15</v>
      </c>
      <c r="R326" s="27"/>
      <c r="S326" s="109">
        <f>IF(D326="","",COUNTIF(D326:R328,"○"))</f>
        <v>1</v>
      </c>
      <c r="T326" s="112" t="s">
        <v>18</v>
      </c>
      <c r="U326" s="82">
        <f>IF(D326="","",COUNTIF(D326:R328,"×"))</f>
        <v>1</v>
      </c>
      <c r="V326" s="109">
        <f>IF(AD327="","",RANK(AD327,AD323:AD331))</f>
        <v>2</v>
      </c>
      <c r="W326" s="82"/>
      <c r="X326" s="20"/>
      <c r="Y326" s="20"/>
      <c r="Z326" s="24"/>
      <c r="AA326" s="24"/>
      <c r="AD326" s="85"/>
      <c r="AE326" s="86">
        <f>IF(O326="","",IF(O326&gt;Q326,1,0))</f>
        <v>0</v>
      </c>
      <c r="AF326" s="86">
        <f>IF(Q326="","",IF(O326&lt;Q326,1,0))</f>
        <v>1</v>
      </c>
      <c r="AG326" s="86"/>
      <c r="AH326" s="86"/>
      <c r="AI326" s="86"/>
      <c r="AJ326" s="86"/>
    </row>
    <row r="327" spans="2:36" s="11" customFormat="1" ht="15" customHeight="1">
      <c r="B327" s="95"/>
      <c r="C327" s="98"/>
      <c r="D327" s="78">
        <f>M324</f>
        <v>0</v>
      </c>
      <c r="E327" s="20">
        <f>IF(L324="","",L324)</f>
        <v>7</v>
      </c>
      <c r="F327" s="19" t="s">
        <v>25</v>
      </c>
      <c r="G327" s="20">
        <f>IF(J324="","",J324)</f>
        <v>15</v>
      </c>
      <c r="H327" s="80">
        <f>I324</f>
        <v>2</v>
      </c>
      <c r="I327" s="103"/>
      <c r="J327" s="104"/>
      <c r="K327" s="104"/>
      <c r="L327" s="104"/>
      <c r="M327" s="105"/>
      <c r="N327" s="78">
        <f>IF(O326="","",SUM(AE326:AE328))</f>
        <v>2</v>
      </c>
      <c r="O327" s="20">
        <v>15</v>
      </c>
      <c r="P327" s="19" t="s">
        <v>25</v>
      </c>
      <c r="Q327" s="20">
        <v>8</v>
      </c>
      <c r="R327" s="80">
        <f>IF(Q326="","",SUM(AF326:AF328))</f>
        <v>1</v>
      </c>
      <c r="S327" s="110"/>
      <c r="T327" s="113"/>
      <c r="U327" s="83"/>
      <c r="V327" s="110"/>
      <c r="W327" s="83"/>
      <c r="X327" s="20"/>
      <c r="Y327" s="20"/>
      <c r="Z327" s="24"/>
      <c r="AA327" s="24"/>
      <c r="AD327" s="85">
        <f>IF(S326="","",S326*1000+(D327+N327)*100+((D327+N327)-(H327+R327))*10+((SUM(E326:E328)+SUM(O326:O328))-(SUM(G326:G328)+SUM(Q326:Q328))))</f>
        <v>1183</v>
      </c>
      <c r="AE327" s="86">
        <f>IF(O327="","",IF(O327&gt;Q327,1,0))</f>
        <v>1</v>
      </c>
      <c r="AF327" s="86">
        <f>IF(Q327="","",IF(O327&lt;Q327,1,0))</f>
        <v>0</v>
      </c>
      <c r="AG327" s="86"/>
      <c r="AH327" s="86"/>
      <c r="AI327" s="86"/>
      <c r="AJ327" s="86"/>
    </row>
    <row r="328" spans="2:36" s="11" customFormat="1" ht="15" customHeight="1">
      <c r="B328" s="96"/>
      <c r="C328" s="99"/>
      <c r="D328" s="79"/>
      <c r="E328" s="22">
        <f>IF(L325="","",L325)</f>
      </c>
      <c r="F328" s="28" t="s">
        <v>25</v>
      </c>
      <c r="G328" s="22">
        <f>IF(J325="","",J325)</f>
      </c>
      <c r="H328" s="81"/>
      <c r="I328" s="106"/>
      <c r="J328" s="107"/>
      <c r="K328" s="107"/>
      <c r="L328" s="107"/>
      <c r="M328" s="108"/>
      <c r="N328" s="79"/>
      <c r="O328" s="22">
        <v>15</v>
      </c>
      <c r="P328" s="19" t="s">
        <v>25</v>
      </c>
      <c r="Q328" s="22">
        <v>12</v>
      </c>
      <c r="R328" s="81"/>
      <c r="S328" s="111"/>
      <c r="T328" s="114"/>
      <c r="U328" s="84"/>
      <c r="V328" s="111"/>
      <c r="W328" s="84"/>
      <c r="X328" s="20"/>
      <c r="Y328" s="20"/>
      <c r="Z328" s="24"/>
      <c r="AA328" s="24"/>
      <c r="AD328" s="85"/>
      <c r="AE328" s="86">
        <f>IF(O328="","",IF(O328&gt;Q328,1,0))</f>
        <v>1</v>
      </c>
      <c r="AF328" s="86">
        <f>IF(Q328="","",IF(O328&lt;Q328,1,0))</f>
        <v>0</v>
      </c>
      <c r="AG328" s="86"/>
      <c r="AH328" s="86"/>
      <c r="AI328" s="86"/>
      <c r="AJ328" s="86"/>
    </row>
    <row r="329" spans="2:36" s="11" customFormat="1" ht="15" customHeight="1">
      <c r="B329" s="95" t="s">
        <v>42</v>
      </c>
      <c r="C329" s="97" t="s">
        <v>227</v>
      </c>
      <c r="D329" s="17" t="str">
        <f>IF(E329="","",IF(D330&gt;H330,"○","×"))</f>
        <v>×</v>
      </c>
      <c r="E329" s="18">
        <f>IF(Q323="","",Q323)</f>
        <v>9</v>
      </c>
      <c r="F329" s="25" t="s">
        <v>25</v>
      </c>
      <c r="G329" s="18">
        <f>IF(O323="","",O323)</f>
        <v>15</v>
      </c>
      <c r="H329" s="27"/>
      <c r="I329" s="17" t="str">
        <f>IF(J329="","",IF(I330&gt;M330,"○","×"))</f>
        <v>×</v>
      </c>
      <c r="J329" s="18">
        <f>IF(Q326="","",Q326)</f>
        <v>15</v>
      </c>
      <c r="K329" s="19" t="s">
        <v>25</v>
      </c>
      <c r="L329" s="18">
        <f>IF(O326="","",O326)</f>
        <v>14</v>
      </c>
      <c r="M329" s="27"/>
      <c r="N329" s="100"/>
      <c r="O329" s="101"/>
      <c r="P329" s="101"/>
      <c r="Q329" s="101"/>
      <c r="R329" s="102"/>
      <c r="S329" s="109">
        <f>IF(D329="","",COUNTIF(D329:M329,"○"))</f>
        <v>0</v>
      </c>
      <c r="T329" s="112" t="s">
        <v>18</v>
      </c>
      <c r="U329" s="82">
        <f>IF(D329="","",COUNTIF(D329:M329,"×"))</f>
        <v>2</v>
      </c>
      <c r="V329" s="109">
        <f>IF(AD330="","",RANK(AD330,AD323:AD331))</f>
        <v>3</v>
      </c>
      <c r="W329" s="82"/>
      <c r="X329" s="20"/>
      <c r="Y329" s="20"/>
      <c r="Z329" s="24"/>
      <c r="AA329" s="24"/>
      <c r="AD329" s="85"/>
      <c r="AE329" s="86"/>
      <c r="AF329" s="86"/>
      <c r="AG329" s="86"/>
      <c r="AH329" s="86"/>
      <c r="AI329" s="86"/>
      <c r="AJ329" s="86"/>
    </row>
    <row r="330" spans="2:36" s="11" customFormat="1" ht="15" customHeight="1">
      <c r="B330" s="95"/>
      <c r="C330" s="98"/>
      <c r="D330" s="78">
        <f>R324</f>
        <v>0</v>
      </c>
      <c r="E330" s="20">
        <f>IF(Q324="","",Q324)</f>
        <v>9</v>
      </c>
      <c r="F330" s="19" t="s">
        <v>25</v>
      </c>
      <c r="G330" s="20">
        <f>IF(O324="","",O324)</f>
        <v>15</v>
      </c>
      <c r="H330" s="80">
        <f>N324</f>
        <v>2</v>
      </c>
      <c r="I330" s="78">
        <f>R327</f>
        <v>1</v>
      </c>
      <c r="J330" s="20">
        <f>IF(Q327="","",Q327)</f>
        <v>8</v>
      </c>
      <c r="K330" s="19" t="s">
        <v>25</v>
      </c>
      <c r="L330" s="21">
        <f>IF(O327="","",O327)</f>
        <v>15</v>
      </c>
      <c r="M330" s="80">
        <f>N327</f>
        <v>2</v>
      </c>
      <c r="N330" s="103"/>
      <c r="O330" s="104"/>
      <c r="P330" s="104"/>
      <c r="Q330" s="104"/>
      <c r="R330" s="105"/>
      <c r="S330" s="110"/>
      <c r="T330" s="113"/>
      <c r="U330" s="83"/>
      <c r="V330" s="110"/>
      <c r="W330" s="83"/>
      <c r="X330" s="20"/>
      <c r="Y330" s="20"/>
      <c r="Z330" s="24"/>
      <c r="AA330" s="24"/>
      <c r="AD330" s="85">
        <f>IF(S329="","",S329*1000+(D330+I330)*100+((D330+I330)-(H330+M330))*10+((SUM(E329:E331)+SUM(J329:J331))-(SUM(G329:G331)+SUM(L329:L331))))</f>
        <v>49</v>
      </c>
      <c r="AE330" s="86"/>
      <c r="AF330" s="86"/>
      <c r="AG330" s="86"/>
      <c r="AH330" s="86"/>
      <c r="AI330" s="86"/>
      <c r="AJ330" s="86"/>
    </row>
    <row r="331" spans="2:36" s="11" customFormat="1" ht="15" customHeight="1">
      <c r="B331" s="96"/>
      <c r="C331" s="99"/>
      <c r="D331" s="79"/>
      <c r="E331" s="22">
        <f>IF(Q325="","",Q325)</f>
      </c>
      <c r="F331" s="28" t="s">
        <v>25</v>
      </c>
      <c r="G331" s="22">
        <f>IF(O325="","",O325)</f>
      </c>
      <c r="H331" s="81"/>
      <c r="I331" s="79"/>
      <c r="J331" s="22">
        <f>IF(Q328="","",Q328)</f>
        <v>12</v>
      </c>
      <c r="K331" s="19" t="s">
        <v>25</v>
      </c>
      <c r="L331" s="23">
        <f>IF(O328="","",O328)</f>
        <v>15</v>
      </c>
      <c r="M331" s="81"/>
      <c r="N331" s="106"/>
      <c r="O331" s="107"/>
      <c r="P331" s="107"/>
      <c r="Q331" s="107"/>
      <c r="R331" s="108"/>
      <c r="S331" s="111"/>
      <c r="T331" s="114"/>
      <c r="U331" s="84"/>
      <c r="V331" s="111"/>
      <c r="W331" s="84"/>
      <c r="X331" s="20"/>
      <c r="Y331" s="20"/>
      <c r="Z331" s="24"/>
      <c r="AA331" s="24"/>
      <c r="AD331" s="85"/>
      <c r="AE331" s="86"/>
      <c r="AF331" s="86"/>
      <c r="AG331" s="86"/>
      <c r="AH331" s="86"/>
      <c r="AI331" s="86"/>
      <c r="AJ331" s="86"/>
    </row>
    <row r="332" spans="2:36" s="29" customFormat="1" ht="15" customHeight="1">
      <c r="B332" s="30"/>
      <c r="C332" s="30"/>
      <c r="K332" s="32"/>
      <c r="AD332" s="85"/>
      <c r="AE332" s="86"/>
      <c r="AF332" s="86"/>
      <c r="AG332" s="86"/>
      <c r="AH332" s="86"/>
      <c r="AI332" s="86"/>
      <c r="AJ332" s="86"/>
    </row>
    <row r="333" spans="2:36" s="11" customFormat="1" ht="15" customHeight="1">
      <c r="B333" s="12" t="s">
        <v>112</v>
      </c>
      <c r="C333" s="13"/>
      <c r="D333" s="91" t="s">
        <v>233</v>
      </c>
      <c r="E333" s="92"/>
      <c r="F333" s="92"/>
      <c r="G333" s="92"/>
      <c r="H333" s="93"/>
      <c r="I333" s="91" t="s">
        <v>234</v>
      </c>
      <c r="J333" s="92"/>
      <c r="K333" s="92"/>
      <c r="L333" s="92"/>
      <c r="M333" s="93"/>
      <c r="N333" s="91" t="s">
        <v>235</v>
      </c>
      <c r="O333" s="92"/>
      <c r="P333" s="92"/>
      <c r="Q333" s="92"/>
      <c r="R333" s="93"/>
      <c r="S333" s="14"/>
      <c r="T333" s="15" t="s">
        <v>15</v>
      </c>
      <c r="U333" s="15"/>
      <c r="V333" s="91" t="s">
        <v>16</v>
      </c>
      <c r="W333" s="93"/>
      <c r="AA333" s="16"/>
      <c r="AD333" s="85"/>
      <c r="AE333" s="86"/>
      <c r="AF333" s="86"/>
      <c r="AG333" s="86"/>
      <c r="AH333" s="86"/>
      <c r="AI333" s="86"/>
      <c r="AJ333" s="86"/>
    </row>
    <row r="334" spans="2:36" s="11" customFormat="1" ht="15" customHeight="1">
      <c r="B334" s="94" t="s">
        <v>73</v>
      </c>
      <c r="C334" s="97" t="s">
        <v>230</v>
      </c>
      <c r="D334" s="100"/>
      <c r="E334" s="101"/>
      <c r="F334" s="101"/>
      <c r="G334" s="101"/>
      <c r="H334" s="102"/>
      <c r="I334" s="17" t="str">
        <f>IF(I335="","",IF(I335&gt;M335,"○","×"))</f>
        <v>×</v>
      </c>
      <c r="J334" s="18">
        <v>8</v>
      </c>
      <c r="K334" s="19" t="s">
        <v>25</v>
      </c>
      <c r="L334" s="18">
        <v>15</v>
      </c>
      <c r="M334" s="9"/>
      <c r="N334" s="10" t="str">
        <f>IF(N335="","",IF(N335&gt;R335,"○","×"))</f>
        <v>×</v>
      </c>
      <c r="O334" s="18">
        <v>10</v>
      </c>
      <c r="P334" s="19" t="s">
        <v>25</v>
      </c>
      <c r="Q334" s="18">
        <v>15</v>
      </c>
      <c r="R334" s="9"/>
      <c r="S334" s="109">
        <f>IF(I334="","",COUNTIF(I334:R334,"○"))</f>
        <v>0</v>
      </c>
      <c r="T334" s="112" t="s">
        <v>18</v>
      </c>
      <c r="U334" s="82">
        <f>IF(I334="","",COUNTIF(I334:R334,"×"))</f>
        <v>2</v>
      </c>
      <c r="V334" s="109">
        <f>IF(AD335="","",RANK(AD335,AD334:AD342))</f>
        <v>3</v>
      </c>
      <c r="W334" s="82"/>
      <c r="X334" s="20"/>
      <c r="Y334" s="20"/>
      <c r="Z334" s="16"/>
      <c r="AA334" s="16"/>
      <c r="AD334" s="85"/>
      <c r="AE334" s="86">
        <f>IF(J334="","",IF(J334&gt;L334,1,0))</f>
        <v>0</v>
      </c>
      <c r="AF334" s="86">
        <f>IF(L334="","",IF(J334&lt;L334,1,0))</f>
        <v>1</v>
      </c>
      <c r="AG334" s="86">
        <f>IF(O334="","",IF(O334&gt;Q334,1,0))</f>
        <v>0</v>
      </c>
      <c r="AH334" s="86">
        <f>IF(Q334="","",IF(O334&lt;Q334,1,0))</f>
        <v>1</v>
      </c>
      <c r="AI334" s="86"/>
      <c r="AJ334" s="86"/>
    </row>
    <row r="335" spans="2:36" s="11" customFormat="1" ht="15" customHeight="1">
      <c r="B335" s="95"/>
      <c r="C335" s="98"/>
      <c r="D335" s="103"/>
      <c r="E335" s="104"/>
      <c r="F335" s="104"/>
      <c r="G335" s="104"/>
      <c r="H335" s="105"/>
      <c r="I335" s="78">
        <f>IF(J334="","",SUM(AE334:AE336))</f>
        <v>0</v>
      </c>
      <c r="J335" s="20">
        <v>4</v>
      </c>
      <c r="K335" s="19" t="s">
        <v>25</v>
      </c>
      <c r="L335" s="20">
        <v>15</v>
      </c>
      <c r="M335" s="80">
        <f>IF(L334="","",SUM(AF334:AF336))</f>
        <v>2</v>
      </c>
      <c r="N335" s="78">
        <f>IF(O334="","",SUM(AG334:AG336))</f>
        <v>0</v>
      </c>
      <c r="O335" s="21">
        <v>9</v>
      </c>
      <c r="P335" s="19" t="s">
        <v>25</v>
      </c>
      <c r="Q335" s="21">
        <v>15</v>
      </c>
      <c r="R335" s="80">
        <f>IF(Q334="","",SUM(AH334:AH336))</f>
        <v>2</v>
      </c>
      <c r="S335" s="110"/>
      <c r="T335" s="113"/>
      <c r="U335" s="83"/>
      <c r="V335" s="110"/>
      <c r="W335" s="83"/>
      <c r="X335" s="20"/>
      <c r="Y335" s="20"/>
      <c r="Z335" s="16"/>
      <c r="AA335" s="16"/>
      <c r="AD335" s="85">
        <f>IF(S334="","",S334*1000+(I335+N335)*100+((I335+N335)-(M335+R335))*10+((SUM(J334:J336)+SUM(O334:O336))-(SUM(L334:L336)+SUM(Q334:Q336))))</f>
        <v>-69</v>
      </c>
      <c r="AE335" s="86">
        <f>IF(J335="","",IF(J335&gt;L335,1,0))</f>
        <v>0</v>
      </c>
      <c r="AF335" s="86">
        <f>IF(L335="","",IF(J335&lt;L335,1,0))</f>
        <v>1</v>
      </c>
      <c r="AG335" s="86">
        <f>IF(O335="","",IF(O335&gt;Q335,1,0))</f>
        <v>0</v>
      </c>
      <c r="AH335" s="86">
        <f>IF(Q335="","",IF(O335&lt;Q335,1,0))</f>
        <v>1</v>
      </c>
      <c r="AI335" s="86"/>
      <c r="AJ335" s="86"/>
    </row>
    <row r="336" spans="2:36" s="11" customFormat="1" ht="15" customHeight="1">
      <c r="B336" s="96"/>
      <c r="C336" s="99"/>
      <c r="D336" s="106"/>
      <c r="E336" s="107"/>
      <c r="F336" s="107"/>
      <c r="G336" s="107"/>
      <c r="H336" s="108"/>
      <c r="I336" s="79"/>
      <c r="J336" s="22"/>
      <c r="K336" s="19" t="s">
        <v>25</v>
      </c>
      <c r="L336" s="22"/>
      <c r="M336" s="81"/>
      <c r="N336" s="79"/>
      <c r="O336" s="23"/>
      <c r="P336" s="19" t="s">
        <v>25</v>
      </c>
      <c r="Q336" s="23"/>
      <c r="R336" s="81"/>
      <c r="S336" s="111"/>
      <c r="T336" s="114"/>
      <c r="U336" s="84"/>
      <c r="V336" s="111"/>
      <c r="W336" s="84"/>
      <c r="X336" s="20"/>
      <c r="Y336" s="20"/>
      <c r="Z336" s="24"/>
      <c r="AA336" s="24"/>
      <c r="AD336" s="85"/>
      <c r="AE336" s="86">
        <f>IF(J336="","",IF(J336&gt;L336,1,0))</f>
      </c>
      <c r="AF336" s="86">
        <f>IF(L336="","",IF(J336&lt;L336,1,0))</f>
      </c>
      <c r="AG336" s="86">
        <f>IF(O336="","",IF(O336&gt;Q336,1,0))</f>
      </c>
      <c r="AH336" s="86">
        <f>IF(Q336="","",IF(O336&lt;Q336,1,0))</f>
      </c>
      <c r="AI336" s="86"/>
      <c r="AJ336" s="86"/>
    </row>
    <row r="337" spans="2:36" s="11" customFormat="1" ht="15" customHeight="1">
      <c r="B337" s="94" t="s">
        <v>34</v>
      </c>
      <c r="C337" s="97" t="s">
        <v>231</v>
      </c>
      <c r="D337" s="17" t="str">
        <f>IF(E337="","",IF(D338&gt;H338,"○","×"))</f>
        <v>○</v>
      </c>
      <c r="E337" s="18">
        <f>IF(L334="","",L334)</f>
        <v>15</v>
      </c>
      <c r="F337" s="25" t="s">
        <v>25</v>
      </c>
      <c r="G337" s="18">
        <f>IF(J334="","",J334)</f>
        <v>8</v>
      </c>
      <c r="H337" s="26"/>
      <c r="I337" s="100"/>
      <c r="J337" s="101"/>
      <c r="K337" s="101"/>
      <c r="L337" s="101"/>
      <c r="M337" s="102"/>
      <c r="N337" s="17" t="str">
        <f>IF(O337="","",IF(N338&gt;R338,"○","×"))</f>
        <v>×</v>
      </c>
      <c r="O337" s="18">
        <v>12</v>
      </c>
      <c r="P337" s="25" t="s">
        <v>25</v>
      </c>
      <c r="Q337" s="18">
        <v>15</v>
      </c>
      <c r="R337" s="27"/>
      <c r="S337" s="109">
        <f>IF(D337="","",COUNTIF(D337:R339,"○"))</f>
        <v>1</v>
      </c>
      <c r="T337" s="112" t="s">
        <v>18</v>
      </c>
      <c r="U337" s="82">
        <f>IF(D337="","",COUNTIF(D337:R339,"×"))</f>
        <v>1</v>
      </c>
      <c r="V337" s="109">
        <f>IF(AD338="","",RANK(AD338,AD334:AD342))</f>
        <v>2</v>
      </c>
      <c r="W337" s="82"/>
      <c r="X337" s="20"/>
      <c r="Y337" s="20"/>
      <c r="Z337" s="24"/>
      <c r="AA337" s="24"/>
      <c r="AD337" s="85"/>
      <c r="AE337" s="86">
        <f>IF(O337="","",IF(O337&gt;Q337,1,0))</f>
        <v>0</v>
      </c>
      <c r="AF337" s="86">
        <f>IF(Q337="","",IF(O337&lt;Q337,1,0))</f>
        <v>1</v>
      </c>
      <c r="AG337" s="86"/>
      <c r="AH337" s="86"/>
      <c r="AI337" s="86"/>
      <c r="AJ337" s="86"/>
    </row>
    <row r="338" spans="2:36" s="11" customFormat="1" ht="15" customHeight="1">
      <c r="B338" s="95"/>
      <c r="C338" s="98"/>
      <c r="D338" s="78">
        <f>M335</f>
        <v>2</v>
      </c>
      <c r="E338" s="20">
        <f>IF(L335="","",L335)</f>
        <v>15</v>
      </c>
      <c r="F338" s="19" t="s">
        <v>19</v>
      </c>
      <c r="G338" s="20">
        <f>IF(J335="","",J335)</f>
        <v>4</v>
      </c>
      <c r="H338" s="80">
        <f>I335</f>
        <v>0</v>
      </c>
      <c r="I338" s="103"/>
      <c r="J338" s="104"/>
      <c r="K338" s="104"/>
      <c r="L338" s="104"/>
      <c r="M338" s="105"/>
      <c r="N338" s="78">
        <f>IF(O337="","",SUM(AE337:AE339))</f>
        <v>1</v>
      </c>
      <c r="O338" s="20">
        <v>15</v>
      </c>
      <c r="P338" s="19" t="s">
        <v>19</v>
      </c>
      <c r="Q338" s="20">
        <v>9</v>
      </c>
      <c r="R338" s="80">
        <f>IF(Q337="","",SUM(AF337:AF339))</f>
        <v>2</v>
      </c>
      <c r="S338" s="110"/>
      <c r="T338" s="113"/>
      <c r="U338" s="83"/>
      <c r="V338" s="110"/>
      <c r="W338" s="83"/>
      <c r="X338" s="20"/>
      <c r="Y338" s="20"/>
      <c r="Z338" s="24"/>
      <c r="AA338" s="24"/>
      <c r="AD338" s="85">
        <f>IF(S337="","",S337*1000+(D338+N338)*100+((D338+N338)-(H338+R338))*10+((SUM(E337:E339)+SUM(O337:O339))-(SUM(G337:G339)+SUM(Q337:Q339))))</f>
        <v>1328</v>
      </c>
      <c r="AE338" s="86">
        <f>IF(O338="","",IF(O338&gt;Q338,1,0))</f>
        <v>1</v>
      </c>
      <c r="AF338" s="86">
        <f>IF(Q338="","",IF(O338&lt;Q338,1,0))</f>
        <v>0</v>
      </c>
      <c r="AG338" s="86"/>
      <c r="AH338" s="86"/>
      <c r="AI338" s="86"/>
      <c r="AJ338" s="86"/>
    </row>
    <row r="339" spans="2:36" s="11" customFormat="1" ht="15" customHeight="1">
      <c r="B339" s="96"/>
      <c r="C339" s="99"/>
      <c r="D339" s="79"/>
      <c r="E339" s="22">
        <f>IF(L336="","",L336)</f>
      </c>
      <c r="F339" s="28" t="s">
        <v>19</v>
      </c>
      <c r="G339" s="22">
        <f>IF(J336="","",J336)</f>
      </c>
      <c r="H339" s="81"/>
      <c r="I339" s="106"/>
      <c r="J339" s="107"/>
      <c r="K339" s="107"/>
      <c r="L339" s="107"/>
      <c r="M339" s="108"/>
      <c r="N339" s="79"/>
      <c r="O339" s="22">
        <v>12</v>
      </c>
      <c r="P339" s="19" t="s">
        <v>19</v>
      </c>
      <c r="Q339" s="22">
        <v>15</v>
      </c>
      <c r="R339" s="81"/>
      <c r="S339" s="111"/>
      <c r="T339" s="114"/>
      <c r="U339" s="84"/>
      <c r="V339" s="111"/>
      <c r="W339" s="84"/>
      <c r="X339" s="20"/>
      <c r="Y339" s="20"/>
      <c r="Z339" s="24"/>
      <c r="AA339" s="24"/>
      <c r="AD339" s="85"/>
      <c r="AE339" s="86">
        <f>IF(O339="","",IF(O339&gt;Q339,1,0))</f>
        <v>0</v>
      </c>
      <c r="AF339" s="86">
        <f>IF(Q339="","",IF(O339&lt;Q339,1,0))</f>
        <v>1</v>
      </c>
      <c r="AG339" s="86"/>
      <c r="AH339" s="86"/>
      <c r="AI339" s="86"/>
      <c r="AJ339" s="86"/>
    </row>
    <row r="340" spans="2:36" s="11" customFormat="1" ht="15" customHeight="1">
      <c r="B340" s="95" t="s">
        <v>67</v>
      </c>
      <c r="C340" s="97" t="s">
        <v>232</v>
      </c>
      <c r="D340" s="17" t="str">
        <f>IF(E340="","",IF(D341&gt;H341,"○","×"))</f>
        <v>○</v>
      </c>
      <c r="E340" s="18">
        <f>IF(Q334="","",Q334)</f>
        <v>15</v>
      </c>
      <c r="F340" s="25" t="s">
        <v>19</v>
      </c>
      <c r="G340" s="18">
        <f>IF(O334="","",O334)</f>
        <v>10</v>
      </c>
      <c r="H340" s="27"/>
      <c r="I340" s="17" t="str">
        <f>IF(J340="","",IF(I341&gt;M341,"○","×"))</f>
        <v>○</v>
      </c>
      <c r="J340" s="18">
        <f>IF(Q337="","",Q337)</f>
        <v>15</v>
      </c>
      <c r="K340" s="19" t="s">
        <v>19</v>
      </c>
      <c r="L340" s="18">
        <f>IF(O337="","",O337)</f>
        <v>12</v>
      </c>
      <c r="M340" s="27"/>
      <c r="N340" s="100"/>
      <c r="O340" s="101"/>
      <c r="P340" s="101"/>
      <c r="Q340" s="101"/>
      <c r="R340" s="102"/>
      <c r="S340" s="109">
        <f>IF(D340="","",COUNTIF(D340:M340,"○"))</f>
        <v>2</v>
      </c>
      <c r="T340" s="112" t="s">
        <v>18</v>
      </c>
      <c r="U340" s="82">
        <f>IF(D340="","",COUNTIF(D340:M340,"×"))</f>
        <v>0</v>
      </c>
      <c r="V340" s="109">
        <f>IF(AD341="","",RANK(AD341,AD334:AD342))</f>
        <v>1</v>
      </c>
      <c r="W340" s="82"/>
      <c r="X340" s="20"/>
      <c r="Y340" s="20"/>
      <c r="Z340" s="24"/>
      <c r="AA340" s="24"/>
      <c r="AD340" s="85"/>
      <c r="AE340" s="86"/>
      <c r="AF340" s="86"/>
      <c r="AG340" s="86"/>
      <c r="AH340" s="86"/>
      <c r="AI340" s="86"/>
      <c r="AJ340" s="86"/>
    </row>
    <row r="341" spans="2:36" s="11" customFormat="1" ht="15" customHeight="1">
      <c r="B341" s="95"/>
      <c r="C341" s="98"/>
      <c r="D341" s="78">
        <f>R335</f>
        <v>2</v>
      </c>
      <c r="E341" s="20">
        <f>IF(Q335="","",Q335)</f>
        <v>15</v>
      </c>
      <c r="F341" s="19" t="s">
        <v>19</v>
      </c>
      <c r="G341" s="20">
        <f>IF(O335="","",O335)</f>
        <v>9</v>
      </c>
      <c r="H341" s="80">
        <f>N335</f>
        <v>0</v>
      </c>
      <c r="I341" s="78">
        <f>R338</f>
        <v>2</v>
      </c>
      <c r="J341" s="20">
        <f>IF(Q338="","",Q338)</f>
        <v>9</v>
      </c>
      <c r="K341" s="19" t="s">
        <v>19</v>
      </c>
      <c r="L341" s="21">
        <f>IF(O338="","",O338)</f>
        <v>15</v>
      </c>
      <c r="M341" s="80">
        <f>N338</f>
        <v>1</v>
      </c>
      <c r="N341" s="103"/>
      <c r="O341" s="104"/>
      <c r="P341" s="104"/>
      <c r="Q341" s="104"/>
      <c r="R341" s="105"/>
      <c r="S341" s="110"/>
      <c r="T341" s="113"/>
      <c r="U341" s="83"/>
      <c r="V341" s="110"/>
      <c r="W341" s="83"/>
      <c r="X341" s="20"/>
      <c r="Y341" s="20"/>
      <c r="Z341" s="24"/>
      <c r="AA341" s="24"/>
      <c r="AD341" s="85">
        <f>IF(S340="","",S340*1000+(D341+I341)*100+((D341+I341)-(H341+M341))*10+((SUM(E340:E342)+SUM(J340:J342))-(SUM(G340:G342)+SUM(L340:L342))))</f>
        <v>2441</v>
      </c>
      <c r="AE341" s="86"/>
      <c r="AF341" s="86"/>
      <c r="AG341" s="86"/>
      <c r="AH341" s="86"/>
      <c r="AI341" s="86"/>
      <c r="AJ341" s="86"/>
    </row>
    <row r="342" spans="2:36" s="11" customFormat="1" ht="15" customHeight="1">
      <c r="B342" s="96"/>
      <c r="C342" s="99"/>
      <c r="D342" s="79"/>
      <c r="E342" s="22">
        <f>IF(Q336="","",Q336)</f>
      </c>
      <c r="F342" s="28" t="s">
        <v>19</v>
      </c>
      <c r="G342" s="22">
        <f>IF(O336="","",O336)</f>
      </c>
      <c r="H342" s="81"/>
      <c r="I342" s="79"/>
      <c r="J342" s="22">
        <f>IF(Q339="","",Q339)</f>
        <v>15</v>
      </c>
      <c r="K342" s="19" t="s">
        <v>19</v>
      </c>
      <c r="L342" s="23">
        <f>IF(O339="","",O339)</f>
        <v>12</v>
      </c>
      <c r="M342" s="81"/>
      <c r="N342" s="106"/>
      <c r="O342" s="107"/>
      <c r="P342" s="107"/>
      <c r="Q342" s="107"/>
      <c r="R342" s="108"/>
      <c r="S342" s="111"/>
      <c r="T342" s="114"/>
      <c r="U342" s="84"/>
      <c r="V342" s="111"/>
      <c r="W342" s="84"/>
      <c r="X342" s="20"/>
      <c r="Y342" s="20"/>
      <c r="Z342" s="24"/>
      <c r="AA342" s="24"/>
      <c r="AD342" s="85"/>
      <c r="AE342" s="86"/>
      <c r="AF342" s="86"/>
      <c r="AG342" s="86"/>
      <c r="AH342" s="86"/>
      <c r="AI342" s="86"/>
      <c r="AJ342" s="86"/>
    </row>
    <row r="343" spans="11:36" ht="13.5">
      <c r="K343" s="38"/>
      <c r="AD343" s="87"/>
      <c r="AE343" s="88"/>
      <c r="AF343" s="88"/>
      <c r="AG343" s="88"/>
      <c r="AH343" s="88"/>
      <c r="AI343" s="88"/>
      <c r="AJ343" s="88"/>
    </row>
    <row r="344" spans="2:36" s="11" customFormat="1" ht="15" customHeight="1">
      <c r="B344" s="12" t="s">
        <v>192</v>
      </c>
      <c r="C344" s="13"/>
      <c r="D344" s="91" t="s">
        <v>239</v>
      </c>
      <c r="E344" s="92"/>
      <c r="F344" s="92"/>
      <c r="G344" s="92"/>
      <c r="H344" s="93"/>
      <c r="I344" s="91" t="s">
        <v>240</v>
      </c>
      <c r="J344" s="92"/>
      <c r="K344" s="92"/>
      <c r="L344" s="92"/>
      <c r="M344" s="93"/>
      <c r="N344" s="91" t="s">
        <v>241</v>
      </c>
      <c r="O344" s="92"/>
      <c r="P344" s="92"/>
      <c r="Q344" s="92"/>
      <c r="R344" s="93"/>
      <c r="S344" s="14"/>
      <c r="T344" s="15" t="s">
        <v>15</v>
      </c>
      <c r="U344" s="15"/>
      <c r="V344" s="91" t="s">
        <v>16</v>
      </c>
      <c r="W344" s="93"/>
      <c r="AA344" s="16"/>
      <c r="AD344" s="85"/>
      <c r="AE344" s="86"/>
      <c r="AF344" s="86"/>
      <c r="AG344" s="86"/>
      <c r="AH344" s="86"/>
      <c r="AI344" s="86"/>
      <c r="AJ344" s="86"/>
    </row>
    <row r="345" spans="2:36" s="11" customFormat="1" ht="15" customHeight="1">
      <c r="B345" s="94" t="s">
        <v>34</v>
      </c>
      <c r="C345" s="97" t="s">
        <v>236</v>
      </c>
      <c r="D345" s="100"/>
      <c r="E345" s="101"/>
      <c r="F345" s="101"/>
      <c r="G345" s="101"/>
      <c r="H345" s="102"/>
      <c r="I345" s="17" t="str">
        <f>IF(I346="","",IF(I346&gt;M346,"○","×"))</f>
        <v>○</v>
      </c>
      <c r="J345" s="18">
        <v>15</v>
      </c>
      <c r="K345" s="19" t="s">
        <v>19</v>
      </c>
      <c r="L345" s="18">
        <v>5</v>
      </c>
      <c r="M345" s="9"/>
      <c r="N345" s="10" t="str">
        <f>IF(N346="","",IF(N346&gt;R346,"○","×"))</f>
        <v>×</v>
      </c>
      <c r="O345" s="18">
        <v>12</v>
      </c>
      <c r="P345" s="19" t="s">
        <v>19</v>
      </c>
      <c r="Q345" s="18">
        <v>15</v>
      </c>
      <c r="R345" s="9"/>
      <c r="S345" s="109">
        <f>IF(I345="","",COUNTIF(I345:R345,"○"))</f>
        <v>1</v>
      </c>
      <c r="T345" s="112" t="s">
        <v>18</v>
      </c>
      <c r="U345" s="82">
        <f>IF(I345="","",COUNTIF(I345:R345,"×"))</f>
        <v>1</v>
      </c>
      <c r="V345" s="109">
        <f>IF(AD346="","",RANK(AD346,AD345:AD353))</f>
        <v>2</v>
      </c>
      <c r="W345" s="82"/>
      <c r="X345" s="20"/>
      <c r="Y345" s="20"/>
      <c r="Z345" s="16"/>
      <c r="AA345" s="16"/>
      <c r="AD345" s="85"/>
      <c r="AE345" s="86">
        <f>IF(J345="","",IF(J345&gt;L345,1,0))</f>
        <v>1</v>
      </c>
      <c r="AF345" s="86">
        <f>IF(L345="","",IF(J345&lt;L345,1,0))</f>
        <v>0</v>
      </c>
      <c r="AG345" s="86">
        <f>IF(O345="","",IF(O345&gt;Q345,1,0))</f>
        <v>0</v>
      </c>
      <c r="AH345" s="86">
        <f>IF(Q345="","",IF(O345&lt;Q345,1,0))</f>
        <v>1</v>
      </c>
      <c r="AI345" s="86"/>
      <c r="AJ345" s="86"/>
    </row>
    <row r="346" spans="2:36" s="11" customFormat="1" ht="15" customHeight="1">
      <c r="B346" s="95"/>
      <c r="C346" s="98"/>
      <c r="D346" s="103"/>
      <c r="E346" s="104"/>
      <c r="F346" s="104"/>
      <c r="G346" s="104"/>
      <c r="H346" s="105"/>
      <c r="I346" s="78">
        <f>IF(J345="","",SUM(AE345:AE347))</f>
        <v>2</v>
      </c>
      <c r="J346" s="20">
        <v>15</v>
      </c>
      <c r="K346" s="19" t="s">
        <v>19</v>
      </c>
      <c r="L346" s="20">
        <v>2</v>
      </c>
      <c r="M346" s="80">
        <f>IF(L345="","",SUM(AF345:AF347))</f>
        <v>0</v>
      </c>
      <c r="N346" s="78">
        <f>IF(O345="","",SUM(AG345:AG347))</f>
        <v>0</v>
      </c>
      <c r="O346" s="21">
        <v>8</v>
      </c>
      <c r="P346" s="19" t="s">
        <v>19</v>
      </c>
      <c r="Q346" s="21">
        <v>15</v>
      </c>
      <c r="R346" s="80">
        <f>IF(Q345="","",SUM(AH345:AH347))</f>
        <v>2</v>
      </c>
      <c r="S346" s="110"/>
      <c r="T346" s="113"/>
      <c r="U346" s="83"/>
      <c r="V346" s="110"/>
      <c r="W346" s="83"/>
      <c r="X346" s="20"/>
      <c r="Y346" s="20"/>
      <c r="Z346" s="16"/>
      <c r="AA346" s="16"/>
      <c r="AD346" s="85">
        <f>IF(S345="","",S345*1000+(I346+N346)*100+((I346+N346)-(M346+R346))*10+((SUM(J345:J347)+SUM(O345:O347))-(SUM(L345:L347)+SUM(Q345:Q347))))</f>
        <v>1213</v>
      </c>
      <c r="AE346" s="86">
        <f>IF(J346="","",IF(J346&gt;L346,1,0))</f>
        <v>1</v>
      </c>
      <c r="AF346" s="86">
        <f>IF(L346="","",IF(J346&lt;L346,1,0))</f>
        <v>0</v>
      </c>
      <c r="AG346" s="86">
        <f>IF(O346="","",IF(O346&gt;Q346,1,0))</f>
        <v>0</v>
      </c>
      <c r="AH346" s="86">
        <f>IF(Q346="","",IF(O346&lt;Q346,1,0))</f>
        <v>1</v>
      </c>
      <c r="AI346" s="86"/>
      <c r="AJ346" s="86"/>
    </row>
    <row r="347" spans="2:36" s="11" customFormat="1" ht="15" customHeight="1">
      <c r="B347" s="96"/>
      <c r="C347" s="99"/>
      <c r="D347" s="106"/>
      <c r="E347" s="107"/>
      <c r="F347" s="107"/>
      <c r="G347" s="107"/>
      <c r="H347" s="108"/>
      <c r="I347" s="79"/>
      <c r="J347" s="22"/>
      <c r="K347" s="19" t="s">
        <v>19</v>
      </c>
      <c r="L347" s="22"/>
      <c r="M347" s="81"/>
      <c r="N347" s="79"/>
      <c r="O347" s="23"/>
      <c r="P347" s="19" t="s">
        <v>19</v>
      </c>
      <c r="Q347" s="23"/>
      <c r="R347" s="81"/>
      <c r="S347" s="111"/>
      <c r="T347" s="114"/>
      <c r="U347" s="84"/>
      <c r="V347" s="111"/>
      <c r="W347" s="84"/>
      <c r="X347" s="20"/>
      <c r="Y347" s="20"/>
      <c r="Z347" s="24"/>
      <c r="AA347" s="24"/>
      <c r="AD347" s="85"/>
      <c r="AE347" s="86">
        <f>IF(J347="","",IF(J347&gt;L347,1,0))</f>
      </c>
      <c r="AF347" s="86">
        <f>IF(L347="","",IF(J347&lt;L347,1,0))</f>
      </c>
      <c r="AG347" s="86">
        <f>IF(O347="","",IF(O347&gt;Q347,1,0))</f>
      </c>
      <c r="AH347" s="86">
        <f>IF(Q347="","",IF(O347&lt;Q347,1,0))</f>
      </c>
      <c r="AI347" s="86"/>
      <c r="AJ347" s="86"/>
    </row>
    <row r="348" spans="2:36" s="11" customFormat="1" ht="15" customHeight="1">
      <c r="B348" s="94" t="s">
        <v>73</v>
      </c>
      <c r="C348" s="97" t="s">
        <v>237</v>
      </c>
      <c r="D348" s="17" t="str">
        <f>IF(E348="","",IF(D349&gt;H349,"○","×"))</f>
        <v>×</v>
      </c>
      <c r="E348" s="18">
        <f>IF(L345="","",L345)</f>
        <v>5</v>
      </c>
      <c r="F348" s="25" t="s">
        <v>19</v>
      </c>
      <c r="G348" s="18">
        <f>IF(J345="","",J345)</f>
        <v>15</v>
      </c>
      <c r="H348" s="26"/>
      <c r="I348" s="100"/>
      <c r="J348" s="101"/>
      <c r="K348" s="101"/>
      <c r="L348" s="101"/>
      <c r="M348" s="102"/>
      <c r="N348" s="17" t="str">
        <f>IF(O348="","",IF(N349&gt;R349,"○","×"))</f>
        <v>×</v>
      </c>
      <c r="O348" s="18">
        <v>4</v>
      </c>
      <c r="P348" s="25" t="s">
        <v>19</v>
      </c>
      <c r="Q348" s="18">
        <v>15</v>
      </c>
      <c r="R348" s="27"/>
      <c r="S348" s="109">
        <f>IF(D348="","",COUNTIF(D348:R350,"○"))</f>
        <v>0</v>
      </c>
      <c r="T348" s="112" t="s">
        <v>18</v>
      </c>
      <c r="U348" s="82">
        <f>IF(D348="","",COUNTIF(D348:R350,"×"))</f>
        <v>2</v>
      </c>
      <c r="V348" s="109">
        <f>IF(AD349="","",RANK(AD349,AD345:AD353))</f>
        <v>3</v>
      </c>
      <c r="W348" s="82"/>
      <c r="X348" s="20"/>
      <c r="Y348" s="20"/>
      <c r="Z348" s="24"/>
      <c r="AA348" s="24"/>
      <c r="AD348" s="85"/>
      <c r="AE348" s="86">
        <f>IF(O348="","",IF(O348&gt;Q348,1,0))</f>
        <v>0</v>
      </c>
      <c r="AF348" s="86">
        <f>IF(Q348="","",IF(O348&lt;Q348,1,0))</f>
        <v>1</v>
      </c>
      <c r="AG348" s="86"/>
      <c r="AH348" s="86"/>
      <c r="AI348" s="86"/>
      <c r="AJ348" s="86"/>
    </row>
    <row r="349" spans="2:36" s="11" customFormat="1" ht="15" customHeight="1">
      <c r="B349" s="95"/>
      <c r="C349" s="98"/>
      <c r="D349" s="78">
        <f>M346</f>
        <v>0</v>
      </c>
      <c r="E349" s="20">
        <f>IF(L346="","",L346)</f>
        <v>2</v>
      </c>
      <c r="F349" s="19" t="s">
        <v>19</v>
      </c>
      <c r="G349" s="20">
        <f>IF(J346="","",J346)</f>
        <v>15</v>
      </c>
      <c r="H349" s="80">
        <f>I346</f>
        <v>2</v>
      </c>
      <c r="I349" s="103"/>
      <c r="J349" s="104"/>
      <c r="K349" s="104"/>
      <c r="L349" s="104"/>
      <c r="M349" s="105"/>
      <c r="N349" s="78">
        <f>IF(O348="","",SUM(AE348:AE350))</f>
        <v>0</v>
      </c>
      <c r="O349" s="20">
        <v>2</v>
      </c>
      <c r="P349" s="19" t="s">
        <v>19</v>
      </c>
      <c r="Q349" s="20">
        <v>15</v>
      </c>
      <c r="R349" s="80">
        <f>IF(Q348="","",SUM(AF348:AF350))</f>
        <v>2</v>
      </c>
      <c r="S349" s="110"/>
      <c r="T349" s="113"/>
      <c r="U349" s="83"/>
      <c r="V349" s="110"/>
      <c r="W349" s="83"/>
      <c r="X349" s="20"/>
      <c r="Y349" s="20"/>
      <c r="Z349" s="24"/>
      <c r="AA349" s="24"/>
      <c r="AD349" s="85">
        <f>IF(S348="","",S348*1000+(D349+N349)*100+((D349+N349)-(H349+R349))*10+((SUM(E348:E350)+SUM(O348:O350))-(SUM(G348:G350)+SUM(Q348:Q350))))</f>
        <v>-87</v>
      </c>
      <c r="AE349" s="86">
        <f>IF(O349="","",IF(O349&gt;Q349,1,0))</f>
        <v>0</v>
      </c>
      <c r="AF349" s="86">
        <f>IF(Q349="","",IF(O349&lt;Q349,1,0))</f>
        <v>1</v>
      </c>
      <c r="AG349" s="86"/>
      <c r="AH349" s="86"/>
      <c r="AI349" s="86"/>
      <c r="AJ349" s="86"/>
    </row>
    <row r="350" spans="2:36" s="11" customFormat="1" ht="15" customHeight="1">
      <c r="B350" s="96"/>
      <c r="C350" s="99"/>
      <c r="D350" s="79"/>
      <c r="E350" s="22">
        <f>IF(L347="","",L347)</f>
      </c>
      <c r="F350" s="28" t="s">
        <v>19</v>
      </c>
      <c r="G350" s="22">
        <f>IF(J347="","",J347)</f>
      </c>
      <c r="H350" s="81"/>
      <c r="I350" s="106"/>
      <c r="J350" s="107"/>
      <c r="K350" s="107"/>
      <c r="L350" s="107"/>
      <c r="M350" s="108"/>
      <c r="N350" s="79"/>
      <c r="O350" s="22"/>
      <c r="P350" s="19" t="s">
        <v>19</v>
      </c>
      <c r="Q350" s="22"/>
      <c r="R350" s="81"/>
      <c r="S350" s="111"/>
      <c r="T350" s="114"/>
      <c r="U350" s="84"/>
      <c r="V350" s="111"/>
      <c r="W350" s="84"/>
      <c r="X350" s="20"/>
      <c r="Y350" s="20"/>
      <c r="Z350" s="24"/>
      <c r="AA350" s="24"/>
      <c r="AD350" s="85"/>
      <c r="AE350" s="86">
        <f>IF(O350="","",IF(O350&gt;Q350,1,0))</f>
      </c>
      <c r="AF350" s="86">
        <f>IF(Q350="","",IF(O350&lt;Q350,1,0))</f>
      </c>
      <c r="AG350" s="86"/>
      <c r="AH350" s="86"/>
      <c r="AI350" s="86"/>
      <c r="AJ350" s="86"/>
    </row>
    <row r="351" spans="2:36" s="11" customFormat="1" ht="15" customHeight="1">
      <c r="B351" s="95" t="s">
        <v>35</v>
      </c>
      <c r="C351" s="97" t="s">
        <v>238</v>
      </c>
      <c r="D351" s="17" t="str">
        <f>IF(E351="","",IF(D352&gt;H352,"○","×"))</f>
        <v>○</v>
      </c>
      <c r="E351" s="18">
        <f>IF(Q345="","",Q345)</f>
        <v>15</v>
      </c>
      <c r="F351" s="25" t="s">
        <v>19</v>
      </c>
      <c r="G351" s="18">
        <f>IF(O345="","",O345)</f>
        <v>12</v>
      </c>
      <c r="H351" s="27"/>
      <c r="I351" s="17" t="str">
        <f>IF(J351="","",IF(I352&gt;M352,"○","×"))</f>
        <v>○</v>
      </c>
      <c r="J351" s="18">
        <f>IF(Q348="","",Q348)</f>
        <v>15</v>
      </c>
      <c r="K351" s="19" t="s">
        <v>19</v>
      </c>
      <c r="L351" s="18">
        <f>IF(O348="","",O348)</f>
        <v>4</v>
      </c>
      <c r="M351" s="27"/>
      <c r="N351" s="100"/>
      <c r="O351" s="101"/>
      <c r="P351" s="101"/>
      <c r="Q351" s="101"/>
      <c r="R351" s="102"/>
      <c r="S351" s="109">
        <f>IF(D351="","",COUNTIF(D351:M351,"○"))</f>
        <v>2</v>
      </c>
      <c r="T351" s="112" t="s">
        <v>18</v>
      </c>
      <c r="U351" s="82">
        <f>IF(D351="","",COUNTIF(D351:M351,"×"))</f>
        <v>0</v>
      </c>
      <c r="V351" s="109">
        <f>IF(AD352="","",RANK(AD352,AD345:AD353))</f>
        <v>1</v>
      </c>
      <c r="W351" s="82"/>
      <c r="X351" s="20"/>
      <c r="Y351" s="20"/>
      <c r="Z351" s="24"/>
      <c r="AA351" s="24"/>
      <c r="AD351" s="85"/>
      <c r="AE351" s="86"/>
      <c r="AF351" s="86"/>
      <c r="AG351" s="86"/>
      <c r="AH351" s="86"/>
      <c r="AI351" s="86"/>
      <c r="AJ351" s="86"/>
    </row>
    <row r="352" spans="2:36" s="11" customFormat="1" ht="15" customHeight="1">
      <c r="B352" s="95"/>
      <c r="C352" s="98"/>
      <c r="D352" s="78">
        <f>R346</f>
        <v>2</v>
      </c>
      <c r="E352" s="20">
        <f>IF(Q346="","",Q346)</f>
        <v>15</v>
      </c>
      <c r="F352" s="19" t="s">
        <v>19</v>
      </c>
      <c r="G352" s="20">
        <f>IF(O346="","",O346)</f>
        <v>8</v>
      </c>
      <c r="H352" s="80">
        <f>N346</f>
        <v>0</v>
      </c>
      <c r="I352" s="78">
        <f>R349</f>
        <v>2</v>
      </c>
      <c r="J352" s="20">
        <f>IF(Q349="","",Q349)</f>
        <v>15</v>
      </c>
      <c r="K352" s="19" t="s">
        <v>19</v>
      </c>
      <c r="L352" s="21">
        <f>IF(O349="","",O349)</f>
        <v>2</v>
      </c>
      <c r="M352" s="80">
        <f>N349</f>
        <v>0</v>
      </c>
      <c r="N352" s="103"/>
      <c r="O352" s="104"/>
      <c r="P352" s="104"/>
      <c r="Q352" s="104"/>
      <c r="R352" s="105"/>
      <c r="S352" s="110"/>
      <c r="T352" s="113"/>
      <c r="U352" s="83"/>
      <c r="V352" s="110"/>
      <c r="W352" s="83"/>
      <c r="X352" s="20"/>
      <c r="Y352" s="20"/>
      <c r="Z352" s="24"/>
      <c r="AA352" s="24"/>
      <c r="AD352" s="85">
        <f>IF(S351="","",S351*1000+(D352+I352)*100+((D352+I352)-(H352+M352))*10+((SUM(E351:E353)+SUM(J351:J353))-(SUM(G351:G353)+SUM(L351:L353))))</f>
        <v>2474</v>
      </c>
      <c r="AE352" s="86"/>
      <c r="AF352" s="86"/>
      <c r="AG352" s="86"/>
      <c r="AH352" s="86"/>
      <c r="AI352" s="86"/>
      <c r="AJ352" s="86"/>
    </row>
    <row r="353" spans="2:36" s="11" customFormat="1" ht="15" customHeight="1">
      <c r="B353" s="96"/>
      <c r="C353" s="99"/>
      <c r="D353" s="79"/>
      <c r="E353" s="22">
        <f>IF(Q347="","",Q347)</f>
      </c>
      <c r="F353" s="28" t="s">
        <v>19</v>
      </c>
      <c r="G353" s="22">
        <f>IF(O347="","",O347)</f>
      </c>
      <c r="H353" s="81"/>
      <c r="I353" s="79"/>
      <c r="J353" s="22">
        <f>IF(Q350="","",Q350)</f>
      </c>
      <c r="K353" s="28" t="s">
        <v>19</v>
      </c>
      <c r="L353" s="23">
        <f>IF(O350="","",O350)</f>
      </c>
      <c r="M353" s="81"/>
      <c r="N353" s="106"/>
      <c r="O353" s="107"/>
      <c r="P353" s="107"/>
      <c r="Q353" s="107"/>
      <c r="R353" s="108"/>
      <c r="S353" s="111"/>
      <c r="T353" s="114"/>
      <c r="U353" s="84"/>
      <c r="V353" s="111"/>
      <c r="W353" s="84"/>
      <c r="X353" s="20"/>
      <c r="Y353" s="20"/>
      <c r="Z353" s="24"/>
      <c r="AA353" s="24"/>
      <c r="AD353" s="85"/>
      <c r="AE353" s="86"/>
      <c r="AF353" s="86"/>
      <c r="AG353" s="86"/>
      <c r="AH353" s="86"/>
      <c r="AI353" s="86"/>
      <c r="AJ353" s="86"/>
    </row>
    <row r="356" spans="2:24" ht="13.5">
      <c r="B356" s="41" t="s">
        <v>103</v>
      </c>
      <c r="V356" s="41" t="s">
        <v>108</v>
      </c>
      <c r="X356" s="41"/>
    </row>
    <row r="357" spans="2:31" ht="14.25" thickBot="1">
      <c r="B357" s="154" t="str">
        <f>INDEX(B257:B265,MATCH(1,V257:V265,0),1)</f>
        <v>(大生院)</v>
      </c>
      <c r="C357" s="181" t="str">
        <f>INDEX(C257:C265,MATCH(1,V257:V265,0),1)</f>
        <v>竹林　　壮
竹林　裕子</v>
      </c>
      <c r="D357" s="7"/>
      <c r="E357" s="7"/>
      <c r="F357" s="7"/>
      <c r="G357" s="7"/>
      <c r="H357" s="7"/>
      <c r="Q357" s="54"/>
      <c r="R357" s="54"/>
      <c r="S357" s="54"/>
      <c r="T357" s="54"/>
      <c r="U357" s="54"/>
      <c r="V357" s="139" t="str">
        <f>INDEX(C312:C320,MATCH(1,V312:V320,0),1)</f>
        <v>松岡　結月
松岡　　綾</v>
      </c>
      <c r="W357" s="139"/>
      <c r="X357" s="139"/>
      <c r="Y357" s="139"/>
      <c r="Z357" s="139"/>
      <c r="AA357" s="140" t="str">
        <f>INDEX(B312:B320,MATCH(1,V312:V320,0),1)</f>
        <v>(大生院)</v>
      </c>
      <c r="AB357" s="140"/>
      <c r="AC357" s="140"/>
      <c r="AD357" s="140"/>
      <c r="AE357" s="41"/>
    </row>
    <row r="358" spans="2:31" ht="13.5" customHeight="1">
      <c r="B358" s="154"/>
      <c r="C358" s="181"/>
      <c r="H358" s="6"/>
      <c r="P358" s="55"/>
      <c r="Q358" s="147" t="s">
        <v>256</v>
      </c>
      <c r="R358" s="147"/>
      <c r="S358" s="49"/>
      <c r="V358" s="139"/>
      <c r="W358" s="139"/>
      <c r="X358" s="139"/>
      <c r="Y358" s="139"/>
      <c r="Z358" s="139"/>
      <c r="AA358" s="140"/>
      <c r="AB358" s="140"/>
      <c r="AC358" s="140"/>
      <c r="AD358" s="140"/>
      <c r="AE358" s="41"/>
    </row>
    <row r="359" spans="7:19" ht="13.5" customHeight="1" thickBot="1">
      <c r="G359" s="172" t="s">
        <v>267</v>
      </c>
      <c r="H359" s="168"/>
      <c r="O359" s="54"/>
      <c r="P359" s="57"/>
      <c r="Q359" s="147"/>
      <c r="R359" s="147"/>
      <c r="S359" s="41"/>
    </row>
    <row r="360" spans="2:24" ht="14.25" thickBot="1">
      <c r="B360" s="41" t="s">
        <v>104</v>
      </c>
      <c r="G360" s="172"/>
      <c r="H360" s="168"/>
      <c r="I360" s="60"/>
      <c r="J360" s="54"/>
      <c r="N360" s="39"/>
      <c r="P360" s="39"/>
      <c r="Q360" s="146"/>
      <c r="R360" s="147"/>
      <c r="S360" s="41"/>
      <c r="V360" s="41" t="s">
        <v>180</v>
      </c>
      <c r="X360" s="41"/>
    </row>
    <row r="361" spans="2:31" ht="14.25" thickBot="1">
      <c r="B361" s="154" t="str">
        <f>INDEX(B268:B276,MATCH(1,V268:V276,0),1)</f>
        <v>(大生院)</v>
      </c>
      <c r="C361" s="181" t="str">
        <f>INDEX(C268:C276,MATCH(1,V268:V276,0),1)</f>
        <v>松木　絢翔
松木　良太</v>
      </c>
      <c r="D361" s="54"/>
      <c r="E361" s="54"/>
      <c r="F361" s="54"/>
      <c r="G361" s="172"/>
      <c r="H361" s="161"/>
      <c r="I361" s="63"/>
      <c r="J361" s="39"/>
      <c r="N361" s="39"/>
      <c r="P361" s="39"/>
      <c r="Q361" s="159"/>
      <c r="R361" s="160"/>
      <c r="S361" s="48"/>
      <c r="T361" s="7"/>
      <c r="U361" s="7"/>
      <c r="V361" s="139" t="str">
        <f>INDEX(C323:C331,MATCH(1,V323:V331,0),1)</f>
        <v>濱岡　竜矢
濱岡　鮎美</v>
      </c>
      <c r="W361" s="139"/>
      <c r="X361" s="139"/>
      <c r="Y361" s="139"/>
      <c r="Z361" s="139"/>
      <c r="AA361" s="140" t="str">
        <f>INDEX(B323:B331,MATCH(1,V323:V331,0),1)</f>
        <v>(船　木)　</v>
      </c>
      <c r="AB361" s="140"/>
      <c r="AC361" s="140"/>
      <c r="AD361" s="140"/>
      <c r="AE361" s="41"/>
    </row>
    <row r="362" spans="2:31" ht="13.5" customHeight="1">
      <c r="B362" s="154"/>
      <c r="C362" s="181"/>
      <c r="D362" s="53"/>
      <c r="E362" s="182" t="s">
        <v>259</v>
      </c>
      <c r="F362" s="183"/>
      <c r="G362" s="172"/>
      <c r="H362" s="161"/>
      <c r="I362" s="63"/>
      <c r="J362" s="39"/>
      <c r="N362" s="39"/>
      <c r="V362" s="139"/>
      <c r="W362" s="139"/>
      <c r="X362" s="139"/>
      <c r="Y362" s="139"/>
      <c r="Z362" s="139"/>
      <c r="AA362" s="140"/>
      <c r="AB362" s="140"/>
      <c r="AC362" s="140"/>
      <c r="AD362" s="140"/>
      <c r="AE362" s="41"/>
    </row>
    <row r="363" spans="4:14" ht="14.25" thickBot="1">
      <c r="D363" s="43"/>
      <c r="E363" s="161"/>
      <c r="F363" s="184"/>
      <c r="G363" s="65"/>
      <c r="H363" s="54"/>
      <c r="I363" s="63"/>
      <c r="J363" s="39"/>
      <c r="N363" s="39"/>
    </row>
    <row r="364" spans="2:16" ht="13.5" customHeight="1">
      <c r="B364" s="41" t="s">
        <v>105</v>
      </c>
      <c r="D364" s="43"/>
      <c r="E364" s="161"/>
      <c r="F364" s="161"/>
      <c r="G364" s="66"/>
      <c r="I364" s="172" t="s">
        <v>272</v>
      </c>
      <c r="J364" s="168"/>
      <c r="N364" s="39"/>
      <c r="O364" s="146" t="s">
        <v>266</v>
      </c>
      <c r="P364" s="147"/>
    </row>
    <row r="365" spans="2:16" ht="14.25" thickBot="1">
      <c r="B365" s="154" t="str">
        <f>INDEX(B279:B287,MATCH(1,V279:V287,0),1)</f>
        <v>(角　野)　</v>
      </c>
      <c r="C365" s="181" t="str">
        <f>INDEX(C279:C287,MATCH(1,V279:V287,0),1)</f>
        <v>波多　瑛太
波多　直人</v>
      </c>
      <c r="D365" s="44"/>
      <c r="E365" s="185"/>
      <c r="F365" s="185"/>
      <c r="G365" s="67"/>
      <c r="I365" s="172"/>
      <c r="J365" s="168"/>
      <c r="K365" s="60"/>
      <c r="L365" s="54"/>
      <c r="M365" s="70"/>
      <c r="N365" s="8"/>
      <c r="O365" s="146"/>
      <c r="P365" s="147"/>
    </row>
    <row r="366" spans="2:16" ht="13.5" customHeight="1">
      <c r="B366" s="154"/>
      <c r="C366" s="181"/>
      <c r="I366" s="172"/>
      <c r="J366" s="161"/>
      <c r="K366" s="63"/>
      <c r="L366" s="141" t="s">
        <v>274</v>
      </c>
      <c r="M366" s="173"/>
      <c r="N366" s="59"/>
      <c r="O366" s="147"/>
      <c r="P366" s="147"/>
    </row>
    <row r="367" spans="9:16" ht="13.5">
      <c r="I367" s="172"/>
      <c r="J367" s="161"/>
      <c r="K367" s="63"/>
      <c r="L367" s="141"/>
      <c r="M367" s="141"/>
      <c r="N367" s="55"/>
      <c r="O367" s="147"/>
      <c r="P367" s="147"/>
    </row>
    <row r="368" spans="2:24" ht="13.5">
      <c r="B368" s="41" t="s">
        <v>106</v>
      </c>
      <c r="J368" s="4"/>
      <c r="K368" s="63"/>
      <c r="L368" s="141"/>
      <c r="M368" s="141"/>
      <c r="N368" s="55"/>
      <c r="V368" s="41" t="s">
        <v>182</v>
      </c>
      <c r="X368" s="41"/>
    </row>
    <row r="369" spans="2:31" ht="13.5">
      <c r="B369" s="154" t="str">
        <f>INDEX(B290:B298,MATCH(1,V290:V298,0),1)</f>
        <v>(角　野)　</v>
      </c>
      <c r="C369" s="181" t="str">
        <f>INDEX(C290:C298,MATCH(1,V290:V298,0),1)</f>
        <v>田中僚一郎
田中　昌由</v>
      </c>
      <c r="D369" s="7"/>
      <c r="E369" s="7"/>
      <c r="F369" s="7"/>
      <c r="G369" s="7"/>
      <c r="H369" s="7"/>
      <c r="J369" s="4"/>
      <c r="K369" s="63"/>
      <c r="N369" s="55"/>
      <c r="Q369" s="7"/>
      <c r="R369" s="7"/>
      <c r="S369" s="7"/>
      <c r="T369" s="7"/>
      <c r="U369" s="7"/>
      <c r="V369" s="139" t="str">
        <f>INDEX(C334:C342,MATCH(1,V334:V342,0),1)</f>
        <v>神野　莉子
神野　直幸</v>
      </c>
      <c r="W369" s="139"/>
      <c r="X369" s="139"/>
      <c r="Y369" s="139"/>
      <c r="Z369" s="139"/>
      <c r="AA369" s="140" t="str">
        <f>INDEX(B334:B342,MATCH(1,V334:V342,0),1)</f>
        <v>(角　野)　</v>
      </c>
      <c r="AB369" s="140"/>
      <c r="AC369" s="140"/>
      <c r="AD369" s="140"/>
      <c r="AE369" s="41"/>
    </row>
    <row r="370" spans="2:31" ht="13.5" customHeight="1">
      <c r="B370" s="154"/>
      <c r="C370" s="181"/>
      <c r="F370" s="42"/>
      <c r="G370" s="149" t="s">
        <v>257</v>
      </c>
      <c r="H370" s="167"/>
      <c r="J370" s="4"/>
      <c r="K370" s="63"/>
      <c r="N370" s="55"/>
      <c r="P370" s="39"/>
      <c r="Q370" s="144" t="s">
        <v>258</v>
      </c>
      <c r="R370" s="145"/>
      <c r="S370" s="40"/>
      <c r="V370" s="139"/>
      <c r="W370" s="139"/>
      <c r="X370" s="139"/>
      <c r="Y370" s="139"/>
      <c r="Z370" s="139"/>
      <c r="AA370" s="140"/>
      <c r="AB370" s="140"/>
      <c r="AC370" s="140"/>
      <c r="AD370" s="140"/>
      <c r="AE370" s="41"/>
    </row>
    <row r="371" spans="6:19" ht="14.25" thickBot="1">
      <c r="F371" s="43"/>
      <c r="G371" s="161"/>
      <c r="H371" s="168"/>
      <c r="I371" s="60"/>
      <c r="J371" s="54"/>
      <c r="K371" s="63"/>
      <c r="N371" s="55"/>
      <c r="O371" s="54"/>
      <c r="P371" s="61"/>
      <c r="Q371" s="146"/>
      <c r="R371" s="147"/>
      <c r="S371" s="41"/>
    </row>
    <row r="372" spans="2:24" ht="13.5">
      <c r="B372" s="41" t="s">
        <v>107</v>
      </c>
      <c r="F372" s="43"/>
      <c r="G372" s="161"/>
      <c r="H372" s="161"/>
      <c r="I372" s="63"/>
      <c r="P372" s="55"/>
      <c r="Q372" s="147"/>
      <c r="R372" s="147"/>
      <c r="S372" s="41"/>
      <c r="V372" s="41" t="s">
        <v>242</v>
      </c>
      <c r="X372" s="41"/>
    </row>
    <row r="373" spans="2:31" ht="14.25" thickBot="1">
      <c r="B373" s="154" t="str">
        <f>INDEX(B301:B309,MATCH(1,V301:V309,0),1)</f>
        <v>(大生院)</v>
      </c>
      <c r="C373" s="181" t="str">
        <f>INDEX(C301:C309,MATCH(1,V301:V309,0),1)</f>
        <v>芝　里依咲
芝　まゆみ</v>
      </c>
      <c r="D373" s="54"/>
      <c r="E373" s="54"/>
      <c r="F373" s="64"/>
      <c r="G373" s="169"/>
      <c r="H373" s="169"/>
      <c r="I373" s="63"/>
      <c r="P373" s="55"/>
      <c r="Q373" s="148"/>
      <c r="R373" s="148"/>
      <c r="S373" s="58"/>
      <c r="T373" s="54"/>
      <c r="U373" s="54"/>
      <c r="V373" s="139" t="str">
        <f>INDEX(C345:C353,MATCH(1,V345:V353,0),1)</f>
        <v>苅田　苺衣
苅田　　恵</v>
      </c>
      <c r="W373" s="139"/>
      <c r="X373" s="139"/>
      <c r="Y373" s="139"/>
      <c r="Z373" s="139"/>
      <c r="AA373" s="140" t="str">
        <f>INDEX(B345:B353,MATCH(1,V345:V353,0),1)</f>
        <v>(神　郷)　</v>
      </c>
      <c r="AB373" s="140"/>
      <c r="AC373" s="140"/>
      <c r="AD373" s="140"/>
      <c r="AE373" s="41"/>
    </row>
    <row r="374" spans="2:31" ht="13.5">
      <c r="B374" s="154"/>
      <c r="C374" s="181"/>
      <c r="V374" s="139"/>
      <c r="W374" s="139"/>
      <c r="X374" s="139"/>
      <c r="Y374" s="139"/>
      <c r="Z374" s="139"/>
      <c r="AA374" s="140"/>
      <c r="AB374" s="140"/>
      <c r="AC374" s="140"/>
      <c r="AD374" s="140"/>
      <c r="AE374" s="41"/>
    </row>
  </sheetData>
  <mergeCells count="1122">
    <mergeCell ref="V361:Z362"/>
    <mergeCell ref="AA361:AD362"/>
    <mergeCell ref="AA357:AD358"/>
    <mergeCell ref="V357:Z358"/>
    <mergeCell ref="V373:Z374"/>
    <mergeCell ref="AA373:AD374"/>
    <mergeCell ref="AA369:AD370"/>
    <mergeCell ref="V369:Z370"/>
    <mergeCell ref="L366:M368"/>
    <mergeCell ref="O364:P367"/>
    <mergeCell ref="Q370:R373"/>
    <mergeCell ref="Q358:R361"/>
    <mergeCell ref="G359:H362"/>
    <mergeCell ref="E362:F365"/>
    <mergeCell ref="I364:J367"/>
    <mergeCell ref="G370:H373"/>
    <mergeCell ref="B373:B374"/>
    <mergeCell ref="C373:C374"/>
    <mergeCell ref="B365:B366"/>
    <mergeCell ref="C365:C366"/>
    <mergeCell ref="C369:C370"/>
    <mergeCell ref="B369:B370"/>
    <mergeCell ref="B357:B358"/>
    <mergeCell ref="C357:C358"/>
    <mergeCell ref="C361:C362"/>
    <mergeCell ref="B361:B362"/>
    <mergeCell ref="T351:T353"/>
    <mergeCell ref="U351:U353"/>
    <mergeCell ref="V351:W353"/>
    <mergeCell ref="D352:D353"/>
    <mergeCell ref="H352:H353"/>
    <mergeCell ref="I352:I353"/>
    <mergeCell ref="M352:M353"/>
    <mergeCell ref="B351:B353"/>
    <mergeCell ref="C351:C353"/>
    <mergeCell ref="N351:R353"/>
    <mergeCell ref="S351:S353"/>
    <mergeCell ref="T348:T350"/>
    <mergeCell ref="U348:U350"/>
    <mergeCell ref="V348:W350"/>
    <mergeCell ref="D349:D350"/>
    <mergeCell ref="H349:H350"/>
    <mergeCell ref="N349:N350"/>
    <mergeCell ref="R349:R350"/>
    <mergeCell ref="B348:B350"/>
    <mergeCell ref="C348:C350"/>
    <mergeCell ref="I348:M350"/>
    <mergeCell ref="S348:S350"/>
    <mergeCell ref="T345:T347"/>
    <mergeCell ref="U345:U347"/>
    <mergeCell ref="V345:W347"/>
    <mergeCell ref="I346:I347"/>
    <mergeCell ref="M346:M347"/>
    <mergeCell ref="N346:N347"/>
    <mergeCell ref="R346:R347"/>
    <mergeCell ref="B345:B347"/>
    <mergeCell ref="C345:C347"/>
    <mergeCell ref="D345:H347"/>
    <mergeCell ref="S345:S347"/>
    <mergeCell ref="D344:H344"/>
    <mergeCell ref="I344:M344"/>
    <mergeCell ref="N344:R344"/>
    <mergeCell ref="V344:W344"/>
    <mergeCell ref="T340:T342"/>
    <mergeCell ref="U340:U342"/>
    <mergeCell ref="V340:W342"/>
    <mergeCell ref="D341:D342"/>
    <mergeCell ref="H341:H342"/>
    <mergeCell ref="I341:I342"/>
    <mergeCell ref="M341:M342"/>
    <mergeCell ref="B340:B342"/>
    <mergeCell ref="C340:C342"/>
    <mergeCell ref="N340:R342"/>
    <mergeCell ref="S340:S342"/>
    <mergeCell ref="T337:T339"/>
    <mergeCell ref="U337:U339"/>
    <mergeCell ref="V337:W339"/>
    <mergeCell ref="D338:D339"/>
    <mergeCell ref="H338:H339"/>
    <mergeCell ref="N338:N339"/>
    <mergeCell ref="R338:R339"/>
    <mergeCell ref="B337:B339"/>
    <mergeCell ref="C337:C339"/>
    <mergeCell ref="I337:M339"/>
    <mergeCell ref="S337:S339"/>
    <mergeCell ref="T334:T336"/>
    <mergeCell ref="U334:U336"/>
    <mergeCell ref="V334:W336"/>
    <mergeCell ref="I335:I336"/>
    <mergeCell ref="M335:M336"/>
    <mergeCell ref="N335:N336"/>
    <mergeCell ref="R335:R336"/>
    <mergeCell ref="B334:B336"/>
    <mergeCell ref="C334:C336"/>
    <mergeCell ref="D334:H336"/>
    <mergeCell ref="S334:S336"/>
    <mergeCell ref="D333:H333"/>
    <mergeCell ref="I333:M333"/>
    <mergeCell ref="N333:R333"/>
    <mergeCell ref="V333:W333"/>
    <mergeCell ref="T329:T331"/>
    <mergeCell ref="U329:U331"/>
    <mergeCell ref="V329:W331"/>
    <mergeCell ref="D330:D331"/>
    <mergeCell ref="H330:H331"/>
    <mergeCell ref="I330:I331"/>
    <mergeCell ref="M330:M331"/>
    <mergeCell ref="B329:B331"/>
    <mergeCell ref="C329:C331"/>
    <mergeCell ref="N329:R331"/>
    <mergeCell ref="S329:S331"/>
    <mergeCell ref="T326:T328"/>
    <mergeCell ref="U326:U328"/>
    <mergeCell ref="V326:W328"/>
    <mergeCell ref="D327:D328"/>
    <mergeCell ref="H327:H328"/>
    <mergeCell ref="N327:N328"/>
    <mergeCell ref="R327:R328"/>
    <mergeCell ref="B326:B328"/>
    <mergeCell ref="C326:C328"/>
    <mergeCell ref="I326:M328"/>
    <mergeCell ref="S326:S328"/>
    <mergeCell ref="T323:T325"/>
    <mergeCell ref="U323:U325"/>
    <mergeCell ref="V323:W325"/>
    <mergeCell ref="I324:I325"/>
    <mergeCell ref="M324:M325"/>
    <mergeCell ref="N324:N325"/>
    <mergeCell ref="R324:R325"/>
    <mergeCell ref="B323:B325"/>
    <mergeCell ref="C323:C325"/>
    <mergeCell ref="D323:H325"/>
    <mergeCell ref="S323:S325"/>
    <mergeCell ref="D322:H322"/>
    <mergeCell ref="I322:M322"/>
    <mergeCell ref="N322:R322"/>
    <mergeCell ref="V322:W322"/>
    <mergeCell ref="T318:T320"/>
    <mergeCell ref="U318:U320"/>
    <mergeCell ref="V318:W320"/>
    <mergeCell ref="D319:D320"/>
    <mergeCell ref="H319:H320"/>
    <mergeCell ref="I319:I320"/>
    <mergeCell ref="M319:M320"/>
    <mergeCell ref="B318:B320"/>
    <mergeCell ref="C318:C320"/>
    <mergeCell ref="N318:R320"/>
    <mergeCell ref="S318:S320"/>
    <mergeCell ref="T315:T317"/>
    <mergeCell ref="U315:U317"/>
    <mergeCell ref="V315:W317"/>
    <mergeCell ref="D316:D317"/>
    <mergeCell ref="H316:H317"/>
    <mergeCell ref="N316:N317"/>
    <mergeCell ref="R316:R317"/>
    <mergeCell ref="B315:B317"/>
    <mergeCell ref="C315:C317"/>
    <mergeCell ref="I315:M317"/>
    <mergeCell ref="S315:S317"/>
    <mergeCell ref="T312:T314"/>
    <mergeCell ref="U312:U314"/>
    <mergeCell ref="V312:W314"/>
    <mergeCell ref="I313:I314"/>
    <mergeCell ref="M313:M314"/>
    <mergeCell ref="N313:N314"/>
    <mergeCell ref="R313:R314"/>
    <mergeCell ref="B312:B314"/>
    <mergeCell ref="C312:C314"/>
    <mergeCell ref="D312:H314"/>
    <mergeCell ref="S312:S314"/>
    <mergeCell ref="D311:H311"/>
    <mergeCell ref="I311:M311"/>
    <mergeCell ref="N311:R311"/>
    <mergeCell ref="V311:W311"/>
    <mergeCell ref="T307:T309"/>
    <mergeCell ref="U307:U309"/>
    <mergeCell ref="V307:W309"/>
    <mergeCell ref="D308:D309"/>
    <mergeCell ref="H308:H309"/>
    <mergeCell ref="I308:I309"/>
    <mergeCell ref="M308:M309"/>
    <mergeCell ref="B307:B309"/>
    <mergeCell ref="C307:C309"/>
    <mergeCell ref="N307:R309"/>
    <mergeCell ref="S307:S309"/>
    <mergeCell ref="T304:T306"/>
    <mergeCell ref="U304:U306"/>
    <mergeCell ref="V304:W306"/>
    <mergeCell ref="D305:D306"/>
    <mergeCell ref="H305:H306"/>
    <mergeCell ref="N305:N306"/>
    <mergeCell ref="R305:R306"/>
    <mergeCell ref="B304:B306"/>
    <mergeCell ref="C304:C306"/>
    <mergeCell ref="I304:M306"/>
    <mergeCell ref="S304:S306"/>
    <mergeCell ref="T301:T303"/>
    <mergeCell ref="U301:U303"/>
    <mergeCell ref="V301:W303"/>
    <mergeCell ref="I302:I303"/>
    <mergeCell ref="M302:M303"/>
    <mergeCell ref="N302:N303"/>
    <mergeCell ref="R302:R303"/>
    <mergeCell ref="B301:B303"/>
    <mergeCell ref="C301:C303"/>
    <mergeCell ref="D301:H303"/>
    <mergeCell ref="S301:S303"/>
    <mergeCell ref="D300:H300"/>
    <mergeCell ref="I300:M300"/>
    <mergeCell ref="N300:R300"/>
    <mergeCell ref="V300:W300"/>
    <mergeCell ref="T296:T298"/>
    <mergeCell ref="U296:U298"/>
    <mergeCell ref="V296:W298"/>
    <mergeCell ref="D297:D298"/>
    <mergeCell ref="H297:H298"/>
    <mergeCell ref="I297:I298"/>
    <mergeCell ref="M297:M298"/>
    <mergeCell ref="B296:B298"/>
    <mergeCell ref="C296:C298"/>
    <mergeCell ref="N296:R298"/>
    <mergeCell ref="S296:S298"/>
    <mergeCell ref="T293:T295"/>
    <mergeCell ref="U293:U295"/>
    <mergeCell ref="V293:W295"/>
    <mergeCell ref="D294:D295"/>
    <mergeCell ref="H294:H295"/>
    <mergeCell ref="N294:N295"/>
    <mergeCell ref="R294:R295"/>
    <mergeCell ref="B293:B295"/>
    <mergeCell ref="C293:C295"/>
    <mergeCell ref="I293:M295"/>
    <mergeCell ref="S293:S295"/>
    <mergeCell ref="T290:T292"/>
    <mergeCell ref="U290:U292"/>
    <mergeCell ref="V290:W292"/>
    <mergeCell ref="I291:I292"/>
    <mergeCell ref="M291:M292"/>
    <mergeCell ref="N291:N292"/>
    <mergeCell ref="R291:R292"/>
    <mergeCell ref="B290:B292"/>
    <mergeCell ref="C290:C292"/>
    <mergeCell ref="D290:H292"/>
    <mergeCell ref="S290:S292"/>
    <mergeCell ref="D289:H289"/>
    <mergeCell ref="I289:M289"/>
    <mergeCell ref="N289:R289"/>
    <mergeCell ref="V289:W289"/>
    <mergeCell ref="T285:T287"/>
    <mergeCell ref="U285:U287"/>
    <mergeCell ref="V285:W287"/>
    <mergeCell ref="D286:D287"/>
    <mergeCell ref="H286:H287"/>
    <mergeCell ref="I286:I287"/>
    <mergeCell ref="M286:M287"/>
    <mergeCell ref="B285:B287"/>
    <mergeCell ref="C285:C287"/>
    <mergeCell ref="N285:R287"/>
    <mergeCell ref="S285:S287"/>
    <mergeCell ref="T282:T284"/>
    <mergeCell ref="U282:U284"/>
    <mergeCell ref="V282:W284"/>
    <mergeCell ref="D283:D284"/>
    <mergeCell ref="H283:H284"/>
    <mergeCell ref="N283:N284"/>
    <mergeCell ref="R283:R284"/>
    <mergeCell ref="B282:B284"/>
    <mergeCell ref="C282:C284"/>
    <mergeCell ref="I282:M284"/>
    <mergeCell ref="S282:S284"/>
    <mergeCell ref="T279:T281"/>
    <mergeCell ref="U279:U281"/>
    <mergeCell ref="V279:W281"/>
    <mergeCell ref="I280:I281"/>
    <mergeCell ref="M280:M281"/>
    <mergeCell ref="N280:N281"/>
    <mergeCell ref="R280:R281"/>
    <mergeCell ref="B279:B281"/>
    <mergeCell ref="C279:C281"/>
    <mergeCell ref="D279:H281"/>
    <mergeCell ref="S279:S281"/>
    <mergeCell ref="D278:H278"/>
    <mergeCell ref="I278:M278"/>
    <mergeCell ref="N278:R278"/>
    <mergeCell ref="V278:W278"/>
    <mergeCell ref="T274:T276"/>
    <mergeCell ref="U274:U276"/>
    <mergeCell ref="V274:W276"/>
    <mergeCell ref="D275:D276"/>
    <mergeCell ref="H275:H276"/>
    <mergeCell ref="I275:I276"/>
    <mergeCell ref="M275:M276"/>
    <mergeCell ref="B274:B276"/>
    <mergeCell ref="C274:C276"/>
    <mergeCell ref="N274:R276"/>
    <mergeCell ref="S274:S276"/>
    <mergeCell ref="T271:T273"/>
    <mergeCell ref="U271:U273"/>
    <mergeCell ref="V271:W273"/>
    <mergeCell ref="D272:D273"/>
    <mergeCell ref="H272:H273"/>
    <mergeCell ref="N272:N273"/>
    <mergeCell ref="R272:R273"/>
    <mergeCell ref="B271:B273"/>
    <mergeCell ref="C271:C273"/>
    <mergeCell ref="I271:M273"/>
    <mergeCell ref="S271:S273"/>
    <mergeCell ref="T268:T270"/>
    <mergeCell ref="U268:U270"/>
    <mergeCell ref="V268:W270"/>
    <mergeCell ref="I269:I270"/>
    <mergeCell ref="M269:M270"/>
    <mergeCell ref="N269:N270"/>
    <mergeCell ref="R269:R270"/>
    <mergeCell ref="B268:B270"/>
    <mergeCell ref="C268:C270"/>
    <mergeCell ref="D268:H270"/>
    <mergeCell ref="S268:S270"/>
    <mergeCell ref="D267:H267"/>
    <mergeCell ref="I267:M267"/>
    <mergeCell ref="N267:R267"/>
    <mergeCell ref="V267:W267"/>
    <mergeCell ref="T263:T265"/>
    <mergeCell ref="U263:U265"/>
    <mergeCell ref="V263:W265"/>
    <mergeCell ref="D264:D265"/>
    <mergeCell ref="H264:H265"/>
    <mergeCell ref="I264:I265"/>
    <mergeCell ref="M264:M265"/>
    <mergeCell ref="B263:B265"/>
    <mergeCell ref="C263:C265"/>
    <mergeCell ref="N263:R265"/>
    <mergeCell ref="S263:S265"/>
    <mergeCell ref="T260:T262"/>
    <mergeCell ref="U260:U262"/>
    <mergeCell ref="V260:W262"/>
    <mergeCell ref="D261:D262"/>
    <mergeCell ref="H261:H262"/>
    <mergeCell ref="N261:N262"/>
    <mergeCell ref="R261:R262"/>
    <mergeCell ref="B260:B262"/>
    <mergeCell ref="C260:C262"/>
    <mergeCell ref="I260:M262"/>
    <mergeCell ref="S260:S262"/>
    <mergeCell ref="T257:T259"/>
    <mergeCell ref="U257:U259"/>
    <mergeCell ref="V257:W259"/>
    <mergeCell ref="I258:I259"/>
    <mergeCell ref="M258:M259"/>
    <mergeCell ref="N258:N259"/>
    <mergeCell ref="R258:R259"/>
    <mergeCell ref="B257:B259"/>
    <mergeCell ref="C257:C259"/>
    <mergeCell ref="D257:H259"/>
    <mergeCell ref="S257:S259"/>
    <mergeCell ref="D256:H256"/>
    <mergeCell ref="I256:M256"/>
    <mergeCell ref="N256:R256"/>
    <mergeCell ref="V256:W256"/>
    <mergeCell ref="N243:O246"/>
    <mergeCell ref="B254:O254"/>
    <mergeCell ref="P239:Q242"/>
    <mergeCell ref="P247:Q250"/>
    <mergeCell ref="F247:G250"/>
    <mergeCell ref="F239:G242"/>
    <mergeCell ref="H243:I246"/>
    <mergeCell ref="K245:L247"/>
    <mergeCell ref="B246:B247"/>
    <mergeCell ref="C246:C247"/>
    <mergeCell ref="T246:X247"/>
    <mergeCell ref="Y246:AB247"/>
    <mergeCell ref="Y250:AB251"/>
    <mergeCell ref="T250:X251"/>
    <mergeCell ref="T238:X239"/>
    <mergeCell ref="Y238:AB239"/>
    <mergeCell ref="Y242:AB243"/>
    <mergeCell ref="T242:X243"/>
    <mergeCell ref="C250:C251"/>
    <mergeCell ref="B250:B251"/>
    <mergeCell ref="B238:B239"/>
    <mergeCell ref="C238:C239"/>
    <mergeCell ref="C242:C243"/>
    <mergeCell ref="B242:B243"/>
    <mergeCell ref="T232:T234"/>
    <mergeCell ref="U232:U234"/>
    <mergeCell ref="V232:W234"/>
    <mergeCell ref="D233:D234"/>
    <mergeCell ref="H233:H234"/>
    <mergeCell ref="I233:I234"/>
    <mergeCell ref="M233:M234"/>
    <mergeCell ref="B232:B234"/>
    <mergeCell ref="C232:C234"/>
    <mergeCell ref="N232:R234"/>
    <mergeCell ref="S232:S234"/>
    <mergeCell ref="T229:T231"/>
    <mergeCell ref="U229:U231"/>
    <mergeCell ref="V229:W231"/>
    <mergeCell ref="D230:D231"/>
    <mergeCell ref="H230:H231"/>
    <mergeCell ref="N230:N231"/>
    <mergeCell ref="R230:R231"/>
    <mergeCell ref="B229:B231"/>
    <mergeCell ref="C229:C231"/>
    <mergeCell ref="I229:M231"/>
    <mergeCell ref="S229:S231"/>
    <mergeCell ref="T226:T228"/>
    <mergeCell ref="U226:U228"/>
    <mergeCell ref="V226:W228"/>
    <mergeCell ref="I227:I228"/>
    <mergeCell ref="M227:M228"/>
    <mergeCell ref="N227:N228"/>
    <mergeCell ref="R227:R228"/>
    <mergeCell ref="B226:B228"/>
    <mergeCell ref="C226:C228"/>
    <mergeCell ref="D226:H228"/>
    <mergeCell ref="S226:S228"/>
    <mergeCell ref="D225:H225"/>
    <mergeCell ref="I225:M225"/>
    <mergeCell ref="N225:R225"/>
    <mergeCell ref="V225:W225"/>
    <mergeCell ref="T221:T223"/>
    <mergeCell ref="U221:U223"/>
    <mergeCell ref="V221:W223"/>
    <mergeCell ref="D222:D223"/>
    <mergeCell ref="H222:H223"/>
    <mergeCell ref="I222:I223"/>
    <mergeCell ref="M222:M223"/>
    <mergeCell ref="B221:B223"/>
    <mergeCell ref="C221:C223"/>
    <mergeCell ref="N221:R223"/>
    <mergeCell ref="S221:S223"/>
    <mergeCell ref="T218:T220"/>
    <mergeCell ref="U218:U220"/>
    <mergeCell ref="V218:W220"/>
    <mergeCell ref="D219:D220"/>
    <mergeCell ref="H219:H220"/>
    <mergeCell ref="N219:N220"/>
    <mergeCell ref="R219:R220"/>
    <mergeCell ref="B218:B220"/>
    <mergeCell ref="C218:C220"/>
    <mergeCell ref="I218:M220"/>
    <mergeCell ref="S218:S220"/>
    <mergeCell ref="T215:T217"/>
    <mergeCell ref="U215:U217"/>
    <mergeCell ref="V215:W217"/>
    <mergeCell ref="I216:I217"/>
    <mergeCell ref="M216:M217"/>
    <mergeCell ref="N216:N217"/>
    <mergeCell ref="R216:R217"/>
    <mergeCell ref="B215:B217"/>
    <mergeCell ref="C215:C217"/>
    <mergeCell ref="D215:H217"/>
    <mergeCell ref="S215:S217"/>
    <mergeCell ref="D214:H214"/>
    <mergeCell ref="I214:M214"/>
    <mergeCell ref="N214:R214"/>
    <mergeCell ref="V214:W214"/>
    <mergeCell ref="T210:T212"/>
    <mergeCell ref="U210:U212"/>
    <mergeCell ref="V210:W212"/>
    <mergeCell ref="D211:D212"/>
    <mergeCell ref="H211:H212"/>
    <mergeCell ref="I211:I212"/>
    <mergeCell ref="M211:M212"/>
    <mergeCell ref="B210:B212"/>
    <mergeCell ref="C210:C212"/>
    <mergeCell ref="N210:R212"/>
    <mergeCell ref="S210:S212"/>
    <mergeCell ref="T207:T209"/>
    <mergeCell ref="U207:U209"/>
    <mergeCell ref="V207:W209"/>
    <mergeCell ref="D208:D209"/>
    <mergeCell ref="H208:H209"/>
    <mergeCell ref="N208:N209"/>
    <mergeCell ref="R208:R209"/>
    <mergeCell ref="B207:B209"/>
    <mergeCell ref="C207:C209"/>
    <mergeCell ref="I207:M209"/>
    <mergeCell ref="S207:S209"/>
    <mergeCell ref="T204:T206"/>
    <mergeCell ref="U204:U206"/>
    <mergeCell ref="V204:W206"/>
    <mergeCell ref="I205:I206"/>
    <mergeCell ref="M205:M206"/>
    <mergeCell ref="N205:N206"/>
    <mergeCell ref="R205:R206"/>
    <mergeCell ref="B204:B206"/>
    <mergeCell ref="C204:C206"/>
    <mergeCell ref="D204:H206"/>
    <mergeCell ref="S204:S206"/>
    <mergeCell ref="D203:H203"/>
    <mergeCell ref="I203:M203"/>
    <mergeCell ref="N203:R203"/>
    <mergeCell ref="V203:W203"/>
    <mergeCell ref="T199:T201"/>
    <mergeCell ref="U199:U201"/>
    <mergeCell ref="V199:W201"/>
    <mergeCell ref="D200:D201"/>
    <mergeCell ref="H200:H201"/>
    <mergeCell ref="I200:I201"/>
    <mergeCell ref="M200:M201"/>
    <mergeCell ref="B199:B201"/>
    <mergeCell ref="C199:C201"/>
    <mergeCell ref="N199:R201"/>
    <mergeCell ref="S199:S201"/>
    <mergeCell ref="T196:T198"/>
    <mergeCell ref="U196:U198"/>
    <mergeCell ref="V196:W198"/>
    <mergeCell ref="D197:D198"/>
    <mergeCell ref="H197:H198"/>
    <mergeCell ref="N197:N198"/>
    <mergeCell ref="R197:R198"/>
    <mergeCell ref="B196:B198"/>
    <mergeCell ref="C196:C198"/>
    <mergeCell ref="I196:M198"/>
    <mergeCell ref="S196:S198"/>
    <mergeCell ref="T193:T195"/>
    <mergeCell ref="U193:U195"/>
    <mergeCell ref="V193:W195"/>
    <mergeCell ref="I194:I195"/>
    <mergeCell ref="M194:M195"/>
    <mergeCell ref="N194:N195"/>
    <mergeCell ref="R194:R195"/>
    <mergeCell ref="B193:B195"/>
    <mergeCell ref="C193:C195"/>
    <mergeCell ref="D193:H195"/>
    <mergeCell ref="S193:S195"/>
    <mergeCell ref="D192:H192"/>
    <mergeCell ref="I192:M192"/>
    <mergeCell ref="N192:R192"/>
    <mergeCell ref="V192:W192"/>
    <mergeCell ref="T188:T190"/>
    <mergeCell ref="U188:U190"/>
    <mergeCell ref="V188:W190"/>
    <mergeCell ref="D189:D190"/>
    <mergeCell ref="H189:H190"/>
    <mergeCell ref="I189:I190"/>
    <mergeCell ref="M189:M190"/>
    <mergeCell ref="B188:B190"/>
    <mergeCell ref="C188:C190"/>
    <mergeCell ref="N188:R190"/>
    <mergeCell ref="S188:S190"/>
    <mergeCell ref="T185:T187"/>
    <mergeCell ref="U185:U187"/>
    <mergeCell ref="V185:W187"/>
    <mergeCell ref="D186:D187"/>
    <mergeCell ref="H186:H187"/>
    <mergeCell ref="N186:N187"/>
    <mergeCell ref="R186:R187"/>
    <mergeCell ref="B185:B187"/>
    <mergeCell ref="C185:C187"/>
    <mergeCell ref="I185:M187"/>
    <mergeCell ref="S185:S187"/>
    <mergeCell ref="T182:T184"/>
    <mergeCell ref="U182:U184"/>
    <mergeCell ref="V182:W184"/>
    <mergeCell ref="I183:I184"/>
    <mergeCell ref="M183:M184"/>
    <mergeCell ref="N183:N184"/>
    <mergeCell ref="R183:R184"/>
    <mergeCell ref="B182:B184"/>
    <mergeCell ref="C182:C184"/>
    <mergeCell ref="D182:H184"/>
    <mergeCell ref="S182:S184"/>
    <mergeCell ref="D181:H181"/>
    <mergeCell ref="I181:M181"/>
    <mergeCell ref="N181:R181"/>
    <mergeCell ref="V181:W181"/>
    <mergeCell ref="T177:T179"/>
    <mergeCell ref="U177:U179"/>
    <mergeCell ref="V177:W179"/>
    <mergeCell ref="D178:D179"/>
    <mergeCell ref="H178:H179"/>
    <mergeCell ref="I178:I179"/>
    <mergeCell ref="M178:M179"/>
    <mergeCell ref="B177:B179"/>
    <mergeCell ref="C177:C179"/>
    <mergeCell ref="N177:R179"/>
    <mergeCell ref="S177:S179"/>
    <mergeCell ref="T174:T176"/>
    <mergeCell ref="U174:U176"/>
    <mergeCell ref="V174:W176"/>
    <mergeCell ref="D175:D176"/>
    <mergeCell ref="H175:H176"/>
    <mergeCell ref="N175:N176"/>
    <mergeCell ref="R175:R176"/>
    <mergeCell ref="B174:B176"/>
    <mergeCell ref="C174:C176"/>
    <mergeCell ref="I174:M176"/>
    <mergeCell ref="S174:S176"/>
    <mergeCell ref="T171:T173"/>
    <mergeCell ref="U171:U173"/>
    <mergeCell ref="V171:W173"/>
    <mergeCell ref="I172:I173"/>
    <mergeCell ref="M172:M173"/>
    <mergeCell ref="N172:N173"/>
    <mergeCell ref="R172:R173"/>
    <mergeCell ref="B171:B173"/>
    <mergeCell ref="C171:C173"/>
    <mergeCell ref="D171:H173"/>
    <mergeCell ref="S171:S173"/>
    <mergeCell ref="D170:H170"/>
    <mergeCell ref="I170:M170"/>
    <mergeCell ref="N170:R170"/>
    <mergeCell ref="V170:W170"/>
    <mergeCell ref="T166:T168"/>
    <mergeCell ref="U166:U168"/>
    <mergeCell ref="V166:W168"/>
    <mergeCell ref="D167:D168"/>
    <mergeCell ref="H167:H168"/>
    <mergeCell ref="I167:I168"/>
    <mergeCell ref="M167:M168"/>
    <mergeCell ref="B166:B168"/>
    <mergeCell ref="C166:C168"/>
    <mergeCell ref="N166:R168"/>
    <mergeCell ref="S166:S168"/>
    <mergeCell ref="T163:T165"/>
    <mergeCell ref="U163:U165"/>
    <mergeCell ref="V163:W165"/>
    <mergeCell ref="D164:D165"/>
    <mergeCell ref="H164:H165"/>
    <mergeCell ref="N164:N165"/>
    <mergeCell ref="R164:R165"/>
    <mergeCell ref="B163:B165"/>
    <mergeCell ref="C163:C165"/>
    <mergeCell ref="I163:M165"/>
    <mergeCell ref="S163:S165"/>
    <mergeCell ref="T160:T162"/>
    <mergeCell ref="U160:U162"/>
    <mergeCell ref="V160:W162"/>
    <mergeCell ref="I161:I162"/>
    <mergeCell ref="M161:M162"/>
    <mergeCell ref="N161:N162"/>
    <mergeCell ref="R161:R162"/>
    <mergeCell ref="B160:B162"/>
    <mergeCell ref="C160:C162"/>
    <mergeCell ref="D160:H162"/>
    <mergeCell ref="S160:S162"/>
    <mergeCell ref="D159:H159"/>
    <mergeCell ref="I159:M159"/>
    <mergeCell ref="N159:R159"/>
    <mergeCell ref="V159:W159"/>
    <mergeCell ref="T155:T157"/>
    <mergeCell ref="U155:U157"/>
    <mergeCell ref="V155:W157"/>
    <mergeCell ref="D156:D157"/>
    <mergeCell ref="H156:H157"/>
    <mergeCell ref="I156:I157"/>
    <mergeCell ref="M156:M157"/>
    <mergeCell ref="B155:B157"/>
    <mergeCell ref="C155:C157"/>
    <mergeCell ref="N155:R157"/>
    <mergeCell ref="S155:S157"/>
    <mergeCell ref="T152:T154"/>
    <mergeCell ref="U152:U154"/>
    <mergeCell ref="V152:W154"/>
    <mergeCell ref="D153:D154"/>
    <mergeCell ref="H153:H154"/>
    <mergeCell ref="N153:N154"/>
    <mergeCell ref="R153:R154"/>
    <mergeCell ref="B152:B154"/>
    <mergeCell ref="C152:C154"/>
    <mergeCell ref="I152:M154"/>
    <mergeCell ref="S152:S154"/>
    <mergeCell ref="T149:T151"/>
    <mergeCell ref="U149:U151"/>
    <mergeCell ref="V149:W151"/>
    <mergeCell ref="I150:I151"/>
    <mergeCell ref="M150:M151"/>
    <mergeCell ref="N150:N151"/>
    <mergeCell ref="R150:R151"/>
    <mergeCell ref="B149:B151"/>
    <mergeCell ref="C149:C151"/>
    <mergeCell ref="D149:H151"/>
    <mergeCell ref="S149:S151"/>
    <mergeCell ref="T142:X143"/>
    <mergeCell ref="D148:H148"/>
    <mergeCell ref="I148:M148"/>
    <mergeCell ref="N148:R148"/>
    <mergeCell ref="V148:W148"/>
    <mergeCell ref="B146:O146"/>
    <mergeCell ref="B142:B143"/>
    <mergeCell ref="C142:C143"/>
    <mergeCell ref="H137:I140"/>
    <mergeCell ref="K139:L141"/>
    <mergeCell ref="N137:O140"/>
    <mergeCell ref="F139:G142"/>
    <mergeCell ref="Y142:AB143"/>
    <mergeCell ref="P135:Q138"/>
    <mergeCell ref="B134:B135"/>
    <mergeCell ref="C134:C135"/>
    <mergeCell ref="C138:C139"/>
    <mergeCell ref="B138:B139"/>
    <mergeCell ref="T134:X135"/>
    <mergeCell ref="Y134:AB135"/>
    <mergeCell ref="Y138:AB139"/>
    <mergeCell ref="T138:X139"/>
    <mergeCell ref="Y128:Y130"/>
    <mergeCell ref="Z128:Z130"/>
    <mergeCell ref="AA128:AB130"/>
    <mergeCell ref="D129:D130"/>
    <mergeCell ref="H129:H130"/>
    <mergeCell ref="I129:I130"/>
    <mergeCell ref="M129:M130"/>
    <mergeCell ref="N129:N130"/>
    <mergeCell ref="R129:R130"/>
    <mergeCell ref="B128:B130"/>
    <mergeCell ref="C128:C130"/>
    <mergeCell ref="S128:W130"/>
    <mergeCell ref="X128:X130"/>
    <mergeCell ref="Y125:Y127"/>
    <mergeCell ref="Z125:Z127"/>
    <mergeCell ref="AA125:AB127"/>
    <mergeCell ref="D126:D127"/>
    <mergeCell ref="H126:H127"/>
    <mergeCell ref="I126:I127"/>
    <mergeCell ref="M126:M127"/>
    <mergeCell ref="S126:S127"/>
    <mergeCell ref="W126:W127"/>
    <mergeCell ref="B125:B127"/>
    <mergeCell ref="C125:C127"/>
    <mergeCell ref="N125:R127"/>
    <mergeCell ref="X125:X127"/>
    <mergeCell ref="X122:X124"/>
    <mergeCell ref="Y122:Y124"/>
    <mergeCell ref="Z122:Z124"/>
    <mergeCell ref="AA122:AB124"/>
    <mergeCell ref="W120:W121"/>
    <mergeCell ref="B122:B124"/>
    <mergeCell ref="C122:C124"/>
    <mergeCell ref="I122:M124"/>
    <mergeCell ref="D123:D124"/>
    <mergeCell ref="H123:H124"/>
    <mergeCell ref="N123:N124"/>
    <mergeCell ref="R123:R124"/>
    <mergeCell ref="S123:S124"/>
    <mergeCell ref="W123:W124"/>
    <mergeCell ref="M120:M121"/>
    <mergeCell ref="N120:N121"/>
    <mergeCell ref="R120:R121"/>
    <mergeCell ref="S120:S121"/>
    <mergeCell ref="X118:Z118"/>
    <mergeCell ref="AA118:AB118"/>
    <mergeCell ref="B119:B121"/>
    <mergeCell ref="C119:C121"/>
    <mergeCell ref="D119:H121"/>
    <mergeCell ref="X119:X121"/>
    <mergeCell ref="Y119:Y121"/>
    <mergeCell ref="Z119:Z121"/>
    <mergeCell ref="AA119:AB121"/>
    <mergeCell ref="I120:I121"/>
    <mergeCell ref="D118:H118"/>
    <mergeCell ref="I118:M118"/>
    <mergeCell ref="N118:R118"/>
    <mergeCell ref="S118:W118"/>
    <mergeCell ref="T114:T116"/>
    <mergeCell ref="U114:U116"/>
    <mergeCell ref="V114:W116"/>
    <mergeCell ref="D115:D116"/>
    <mergeCell ref="H115:H116"/>
    <mergeCell ref="I115:I116"/>
    <mergeCell ref="M115:M116"/>
    <mergeCell ref="B114:B116"/>
    <mergeCell ref="C114:C116"/>
    <mergeCell ref="N114:R116"/>
    <mergeCell ref="S114:S116"/>
    <mergeCell ref="T111:T113"/>
    <mergeCell ref="U111:U113"/>
    <mergeCell ref="V111:W113"/>
    <mergeCell ref="D112:D113"/>
    <mergeCell ref="H112:H113"/>
    <mergeCell ref="N112:N113"/>
    <mergeCell ref="R112:R113"/>
    <mergeCell ref="B111:B113"/>
    <mergeCell ref="C111:C113"/>
    <mergeCell ref="I111:M113"/>
    <mergeCell ref="S111:S113"/>
    <mergeCell ref="T108:T110"/>
    <mergeCell ref="U108:U110"/>
    <mergeCell ref="V108:W110"/>
    <mergeCell ref="I109:I110"/>
    <mergeCell ref="M109:M110"/>
    <mergeCell ref="N109:N110"/>
    <mergeCell ref="R109:R110"/>
    <mergeCell ref="B108:B110"/>
    <mergeCell ref="C108:C110"/>
    <mergeCell ref="D108:H110"/>
    <mergeCell ref="S108:S110"/>
    <mergeCell ref="D107:H107"/>
    <mergeCell ref="I107:M107"/>
    <mergeCell ref="N107:R107"/>
    <mergeCell ref="V107:W107"/>
    <mergeCell ref="T103:T105"/>
    <mergeCell ref="U103:U105"/>
    <mergeCell ref="V103:W105"/>
    <mergeCell ref="D104:D105"/>
    <mergeCell ref="H104:H105"/>
    <mergeCell ref="I104:I105"/>
    <mergeCell ref="M104:M105"/>
    <mergeCell ref="B103:B105"/>
    <mergeCell ref="C103:C105"/>
    <mergeCell ref="N103:R105"/>
    <mergeCell ref="S103:S105"/>
    <mergeCell ref="T100:T102"/>
    <mergeCell ref="U100:U102"/>
    <mergeCell ref="V100:W102"/>
    <mergeCell ref="D101:D102"/>
    <mergeCell ref="H101:H102"/>
    <mergeCell ref="N101:N102"/>
    <mergeCell ref="R101:R102"/>
    <mergeCell ref="B100:B102"/>
    <mergeCell ref="C100:C102"/>
    <mergeCell ref="I100:M102"/>
    <mergeCell ref="S100:S102"/>
    <mergeCell ref="T97:T99"/>
    <mergeCell ref="U97:U99"/>
    <mergeCell ref="V97:W99"/>
    <mergeCell ref="I98:I99"/>
    <mergeCell ref="M98:M99"/>
    <mergeCell ref="N98:N99"/>
    <mergeCell ref="R98:R99"/>
    <mergeCell ref="B97:B99"/>
    <mergeCell ref="C97:C99"/>
    <mergeCell ref="D97:H99"/>
    <mergeCell ref="S97:S99"/>
    <mergeCell ref="D96:H96"/>
    <mergeCell ref="I96:M96"/>
    <mergeCell ref="N96:R96"/>
    <mergeCell ref="V96:W96"/>
    <mergeCell ref="T92:T94"/>
    <mergeCell ref="U92:U94"/>
    <mergeCell ref="V92:W94"/>
    <mergeCell ref="D93:D94"/>
    <mergeCell ref="H93:H94"/>
    <mergeCell ref="I93:I94"/>
    <mergeCell ref="M93:M94"/>
    <mergeCell ref="B92:B94"/>
    <mergeCell ref="C92:C94"/>
    <mergeCell ref="N92:R94"/>
    <mergeCell ref="S92:S94"/>
    <mergeCell ref="T89:T91"/>
    <mergeCell ref="U89:U91"/>
    <mergeCell ref="V89:W91"/>
    <mergeCell ref="D90:D91"/>
    <mergeCell ref="H90:H91"/>
    <mergeCell ref="N90:N91"/>
    <mergeCell ref="R90:R91"/>
    <mergeCell ref="B89:B91"/>
    <mergeCell ref="C89:C91"/>
    <mergeCell ref="I89:M91"/>
    <mergeCell ref="S89:S91"/>
    <mergeCell ref="T86:T88"/>
    <mergeCell ref="U86:U88"/>
    <mergeCell ref="V86:W88"/>
    <mergeCell ref="I87:I88"/>
    <mergeCell ref="M87:M88"/>
    <mergeCell ref="N87:N88"/>
    <mergeCell ref="R87:R88"/>
    <mergeCell ref="B86:B88"/>
    <mergeCell ref="C86:C88"/>
    <mergeCell ref="D86:H88"/>
    <mergeCell ref="S86:S88"/>
    <mergeCell ref="D85:H85"/>
    <mergeCell ref="I85:M85"/>
    <mergeCell ref="N85:R85"/>
    <mergeCell ref="V85:W85"/>
    <mergeCell ref="T81:T83"/>
    <mergeCell ref="U81:U83"/>
    <mergeCell ref="V81:W83"/>
    <mergeCell ref="D82:D83"/>
    <mergeCell ref="H82:H83"/>
    <mergeCell ref="I82:I83"/>
    <mergeCell ref="M82:M83"/>
    <mergeCell ref="B81:B83"/>
    <mergeCell ref="C81:C83"/>
    <mergeCell ref="N81:R83"/>
    <mergeCell ref="S81:S83"/>
    <mergeCell ref="T78:T80"/>
    <mergeCell ref="U78:U80"/>
    <mergeCell ref="V78:W80"/>
    <mergeCell ref="D79:D80"/>
    <mergeCell ref="H79:H80"/>
    <mergeCell ref="N79:N80"/>
    <mergeCell ref="R79:R80"/>
    <mergeCell ref="B78:B80"/>
    <mergeCell ref="C78:C80"/>
    <mergeCell ref="I78:M80"/>
    <mergeCell ref="S78:S80"/>
    <mergeCell ref="T75:T77"/>
    <mergeCell ref="U75:U77"/>
    <mergeCell ref="V75:W77"/>
    <mergeCell ref="I76:I77"/>
    <mergeCell ref="M76:M77"/>
    <mergeCell ref="N76:N77"/>
    <mergeCell ref="R76:R77"/>
    <mergeCell ref="B75:B77"/>
    <mergeCell ref="C75:C77"/>
    <mergeCell ref="D75:H77"/>
    <mergeCell ref="S75:S77"/>
    <mergeCell ref="D74:H74"/>
    <mergeCell ref="I74:M74"/>
    <mergeCell ref="N74:R74"/>
    <mergeCell ref="V74:W74"/>
    <mergeCell ref="T70:T72"/>
    <mergeCell ref="U70:U72"/>
    <mergeCell ref="V70:W72"/>
    <mergeCell ref="D71:D72"/>
    <mergeCell ref="H71:H72"/>
    <mergeCell ref="I71:I72"/>
    <mergeCell ref="M71:M72"/>
    <mergeCell ref="B70:B72"/>
    <mergeCell ref="C70:C72"/>
    <mergeCell ref="N70:R72"/>
    <mergeCell ref="S70:S72"/>
    <mergeCell ref="T67:T69"/>
    <mergeCell ref="U67:U69"/>
    <mergeCell ref="V67:W69"/>
    <mergeCell ref="D68:D69"/>
    <mergeCell ref="H68:H69"/>
    <mergeCell ref="N68:N69"/>
    <mergeCell ref="R68:R69"/>
    <mergeCell ref="B67:B69"/>
    <mergeCell ref="C67:C69"/>
    <mergeCell ref="I67:M69"/>
    <mergeCell ref="S67:S69"/>
    <mergeCell ref="T64:T66"/>
    <mergeCell ref="U64:U66"/>
    <mergeCell ref="V64:W66"/>
    <mergeCell ref="I65:I66"/>
    <mergeCell ref="M65:M66"/>
    <mergeCell ref="N65:N66"/>
    <mergeCell ref="R65:R66"/>
    <mergeCell ref="B64:B66"/>
    <mergeCell ref="C64:C66"/>
    <mergeCell ref="D64:H66"/>
    <mergeCell ref="S64:S66"/>
    <mergeCell ref="D63:H63"/>
    <mergeCell ref="I63:M63"/>
    <mergeCell ref="N63:R63"/>
    <mergeCell ref="V63:W63"/>
    <mergeCell ref="I56:J58"/>
    <mergeCell ref="B61:O61"/>
    <mergeCell ref="L54:M57"/>
    <mergeCell ref="F54:G57"/>
    <mergeCell ref="B53:B54"/>
    <mergeCell ref="C53:C54"/>
    <mergeCell ref="C57:C58"/>
    <mergeCell ref="B57:B58"/>
    <mergeCell ref="P53:T54"/>
    <mergeCell ref="U53:X54"/>
    <mergeCell ref="U57:X58"/>
    <mergeCell ref="P57:T58"/>
    <mergeCell ref="Y47:Y49"/>
    <mergeCell ref="Z47:Z49"/>
    <mergeCell ref="AA47:AB49"/>
    <mergeCell ref="D48:D49"/>
    <mergeCell ref="H48:H49"/>
    <mergeCell ref="I48:I49"/>
    <mergeCell ref="M48:M49"/>
    <mergeCell ref="N48:N49"/>
    <mergeCell ref="R48:R49"/>
    <mergeCell ref="B47:B49"/>
    <mergeCell ref="C47:C49"/>
    <mergeCell ref="S47:W49"/>
    <mergeCell ref="X47:X49"/>
    <mergeCell ref="X44:X46"/>
    <mergeCell ref="Y44:Y46"/>
    <mergeCell ref="Z44:Z46"/>
    <mergeCell ref="AA44:AB46"/>
    <mergeCell ref="W42:W43"/>
    <mergeCell ref="B44:B46"/>
    <mergeCell ref="C44:C46"/>
    <mergeCell ref="N44:R46"/>
    <mergeCell ref="D45:D46"/>
    <mergeCell ref="H45:H46"/>
    <mergeCell ref="I45:I46"/>
    <mergeCell ref="M45:M46"/>
    <mergeCell ref="S45:S46"/>
    <mergeCell ref="W45:W46"/>
    <mergeCell ref="X41:X43"/>
    <mergeCell ref="Y41:Y43"/>
    <mergeCell ref="Z41:Z43"/>
    <mergeCell ref="AA41:AB43"/>
    <mergeCell ref="S39:S40"/>
    <mergeCell ref="W39:W40"/>
    <mergeCell ref="B41:B43"/>
    <mergeCell ref="C41:C43"/>
    <mergeCell ref="I41:M43"/>
    <mergeCell ref="D42:D43"/>
    <mergeCell ref="H42:H43"/>
    <mergeCell ref="N42:N43"/>
    <mergeCell ref="R42:R43"/>
    <mergeCell ref="S42:S43"/>
    <mergeCell ref="I39:I40"/>
    <mergeCell ref="M39:M40"/>
    <mergeCell ref="N39:N40"/>
    <mergeCell ref="R39:R40"/>
    <mergeCell ref="S37:W37"/>
    <mergeCell ref="X37:Z37"/>
    <mergeCell ref="AA37:AB37"/>
    <mergeCell ref="B38:B40"/>
    <mergeCell ref="C38:C40"/>
    <mergeCell ref="D38:H40"/>
    <mergeCell ref="X38:X40"/>
    <mergeCell ref="Y38:Y40"/>
    <mergeCell ref="Z38:Z40"/>
    <mergeCell ref="AA38:AB40"/>
    <mergeCell ref="B2:O2"/>
    <mergeCell ref="D37:H37"/>
    <mergeCell ref="I37:M37"/>
    <mergeCell ref="N37:R37"/>
    <mergeCell ref="B33:B35"/>
    <mergeCell ref="C33:C35"/>
    <mergeCell ref="B30:B32"/>
    <mergeCell ref="C30:C32"/>
    <mergeCell ref="B27:B29"/>
    <mergeCell ref="C27:C29"/>
    <mergeCell ref="T33:T35"/>
    <mergeCell ref="U33:U35"/>
    <mergeCell ref="V33:W35"/>
    <mergeCell ref="D34:D35"/>
    <mergeCell ref="H34:H35"/>
    <mergeCell ref="I34:I35"/>
    <mergeCell ref="M34:M35"/>
    <mergeCell ref="N33:R35"/>
    <mergeCell ref="S33:S35"/>
    <mergeCell ref="T30:T32"/>
    <mergeCell ref="U30:U32"/>
    <mergeCell ref="V30:W32"/>
    <mergeCell ref="D31:D32"/>
    <mergeCell ref="H31:H32"/>
    <mergeCell ref="N31:N32"/>
    <mergeCell ref="R31:R32"/>
    <mergeCell ref="I30:M32"/>
    <mergeCell ref="S30:S32"/>
    <mergeCell ref="T27:T29"/>
    <mergeCell ref="U27:U29"/>
    <mergeCell ref="V27:W29"/>
    <mergeCell ref="I28:I29"/>
    <mergeCell ref="M28:M29"/>
    <mergeCell ref="N28:N29"/>
    <mergeCell ref="R28:R29"/>
    <mergeCell ref="D27:H29"/>
    <mergeCell ref="S27:S29"/>
    <mergeCell ref="D26:H26"/>
    <mergeCell ref="I26:M26"/>
    <mergeCell ref="N26:R26"/>
    <mergeCell ref="V26:W26"/>
    <mergeCell ref="T22:T24"/>
    <mergeCell ref="U22:U24"/>
    <mergeCell ref="V22:W24"/>
    <mergeCell ref="B22:B24"/>
    <mergeCell ref="C22:C24"/>
    <mergeCell ref="N22:R24"/>
    <mergeCell ref="S22:S24"/>
    <mergeCell ref="D23:D24"/>
    <mergeCell ref="H23:H24"/>
    <mergeCell ref="I23:I24"/>
    <mergeCell ref="M23:M24"/>
    <mergeCell ref="T19:T21"/>
    <mergeCell ref="U19:U21"/>
    <mergeCell ref="V19:W21"/>
    <mergeCell ref="D20:D21"/>
    <mergeCell ref="H20:H21"/>
    <mergeCell ref="N20:N21"/>
    <mergeCell ref="R20:R21"/>
    <mergeCell ref="B19:B21"/>
    <mergeCell ref="C19:C21"/>
    <mergeCell ref="I19:M21"/>
    <mergeCell ref="S19:S21"/>
    <mergeCell ref="T16:T18"/>
    <mergeCell ref="U16:U18"/>
    <mergeCell ref="V16:W18"/>
    <mergeCell ref="I17:I18"/>
    <mergeCell ref="M17:M18"/>
    <mergeCell ref="N17:N18"/>
    <mergeCell ref="R17:R18"/>
    <mergeCell ref="B16:B18"/>
    <mergeCell ref="C16:C18"/>
    <mergeCell ref="D16:H18"/>
    <mergeCell ref="S16:S18"/>
    <mergeCell ref="D15:H15"/>
    <mergeCell ref="I15:M15"/>
    <mergeCell ref="N15:R15"/>
    <mergeCell ref="V15:W15"/>
    <mergeCell ref="T11:T13"/>
    <mergeCell ref="U11:U13"/>
    <mergeCell ref="V11:W13"/>
    <mergeCell ref="D12:D13"/>
    <mergeCell ref="H12:H13"/>
    <mergeCell ref="I12:I13"/>
    <mergeCell ref="M12:M13"/>
    <mergeCell ref="B11:B13"/>
    <mergeCell ref="C11:C13"/>
    <mergeCell ref="N11:R13"/>
    <mergeCell ref="S11:S13"/>
    <mergeCell ref="T8:T10"/>
    <mergeCell ref="U8:U10"/>
    <mergeCell ref="V8:W10"/>
    <mergeCell ref="D9:D10"/>
    <mergeCell ref="H9:H10"/>
    <mergeCell ref="N9:N10"/>
    <mergeCell ref="R9:R10"/>
    <mergeCell ref="B8:B10"/>
    <mergeCell ref="C8:C10"/>
    <mergeCell ref="I8:M10"/>
    <mergeCell ref="S8:S10"/>
    <mergeCell ref="T5:T7"/>
    <mergeCell ref="U5:U7"/>
    <mergeCell ref="V5:W7"/>
    <mergeCell ref="I6:I7"/>
    <mergeCell ref="M6:M7"/>
    <mergeCell ref="N6:N7"/>
    <mergeCell ref="R6:R7"/>
    <mergeCell ref="B5:B7"/>
    <mergeCell ref="C5:C7"/>
    <mergeCell ref="D5:H7"/>
    <mergeCell ref="S5:S7"/>
    <mergeCell ref="D4:H4"/>
    <mergeCell ref="I4:M4"/>
    <mergeCell ref="N4:R4"/>
    <mergeCell ref="V4:W4"/>
  </mergeCells>
  <conditionalFormatting sqref="B293:B298 B304:B309 B260:B265 B229:B234 B326:B331 B315:B320 B337:B342 B196:B201 B207:B212 B282:B287 B271:B276 B218:B223 B348:B353">
    <cfRule type="expression" priority="1" dxfId="0" stopIfTrue="1">
      <formula>V196=1</formula>
    </cfRule>
    <cfRule type="expression" priority="2" dxfId="1" stopIfTrue="1">
      <formula>V196=2</formula>
    </cfRule>
  </conditionalFormatting>
  <conditionalFormatting sqref="B131:C131">
    <cfRule type="expression" priority="3" dxfId="0" stopIfTrue="1">
      <formula>AA131=1</formula>
    </cfRule>
    <cfRule type="expression" priority="4" dxfId="1" stopIfTrue="1">
      <formula>AA131=2</formula>
    </cfRule>
  </conditionalFormatting>
  <conditionalFormatting sqref="V5:W13 V16:W24 V27:W35 AA38:AB49 V64:W72 V75:W83 V86:W94 V97:W105 V108:W116 AA119:AB131 V149:W157 V160:W168 V171:W179 V182:W190 V193:W201 V204:W212 V215:W223 V226:W234 V257:W265 V268:W276 V279:W287 V290:W298 V301:W309 V312:W320 V323:W331 V334:W342 V345:W353">
    <cfRule type="cellIs" priority="5" dxfId="2" operator="equal" stopIfTrue="1">
      <formula>1</formula>
    </cfRule>
    <cfRule type="cellIs" priority="6" dxfId="3" operator="equal" stopIfTrue="1">
      <formula>2</formula>
    </cfRule>
  </conditionalFormatting>
  <conditionalFormatting sqref="B38:B49 B119:B130">
    <cfRule type="expression" priority="7" dxfId="0" stopIfTrue="1">
      <formula>AA38=1</formula>
    </cfRule>
    <cfRule type="expression" priority="8" dxfId="1" stopIfTrue="1">
      <formula>AA38=2</formula>
    </cfRule>
  </conditionalFormatting>
  <conditionalFormatting sqref="B5:B13 B16:B24 B345:B347 B64:B72 B75:B83 B86:B94 B97:B105 B108:B116 B149:B157 B160:B168 B171:B179 B182:B190 B193:B195 B204:B206 B215:B217 B226:B228 B257:B259 B268:B270 B279:B281 B290:B292 B301:B303 B312:B314 B323:B325 B334:B336 B27:B32">
    <cfRule type="expression" priority="9" dxfId="0" stopIfTrue="1">
      <formula>V5=1</formula>
    </cfRule>
    <cfRule type="expression" priority="10" dxfId="1" stopIfTrue="1">
      <formula>V5=2</formula>
    </cfRule>
  </conditionalFormatting>
  <conditionalFormatting sqref="C38:C49 C119:C130">
    <cfRule type="expression" priority="11" dxfId="0" stopIfTrue="1">
      <formula>AA38=1</formula>
    </cfRule>
    <cfRule type="expression" priority="12" dxfId="1" stopIfTrue="1">
      <formula>AA38=2</formula>
    </cfRule>
  </conditionalFormatting>
  <conditionalFormatting sqref="C5:C13 C16:C24 C345:C353 C64:C72 C75:C83 C86:C94 C97:C105 C108:C116 C27:C32 C160:C168 C171:C179 C182:C190 C193:C201 C204:C212 C215:C223 C226:C234 C257:C265 C268:C276 C279:C287 C290:C298 C301:C309 C312:C320 C323:C331 C334:C342 C152:C157">
    <cfRule type="expression" priority="13" dxfId="0" stopIfTrue="1">
      <formula>V5=1</formula>
    </cfRule>
    <cfRule type="expression" priority="14" dxfId="1" stopIfTrue="1">
      <formula>V5=2</formula>
    </cfRule>
  </conditionalFormatting>
  <conditionalFormatting sqref="B33:B35">
    <cfRule type="expression" priority="15" dxfId="0" stopIfTrue="1">
      <formula>V33=1</formula>
    </cfRule>
    <cfRule type="expression" priority="16" dxfId="1" stopIfTrue="1">
      <formula>V33=2</formula>
    </cfRule>
  </conditionalFormatting>
  <conditionalFormatting sqref="C33:C35">
    <cfRule type="expression" priority="17" dxfId="0" stopIfTrue="1">
      <formula>V33=1</formula>
    </cfRule>
    <cfRule type="expression" priority="18" dxfId="1" stopIfTrue="1">
      <formula>V33=2</formula>
    </cfRule>
  </conditionalFormatting>
  <conditionalFormatting sqref="C149:C151">
    <cfRule type="expression" priority="19" dxfId="0" stopIfTrue="1">
      <formula>V149=1</formula>
    </cfRule>
    <cfRule type="expression" priority="20" dxfId="1" stopIfTrue="1">
      <formula>V149=2</formula>
    </cfRule>
  </conditionalFormatting>
  <printOptions/>
  <pageMargins left="0.46" right="0.26" top="0.42" bottom="0.39" header="0.3" footer="0.25"/>
  <pageSetup orientation="portrait" paperSize="9" scale="71" r:id="rId2"/>
  <rowBreaks count="5" manualBreakCount="5">
    <brk id="59" max="28" man="1"/>
    <brk id="131" max="28" man="1"/>
    <brk id="202" max="28" man="1"/>
    <brk id="277" max="28" man="1"/>
    <brk id="354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　眞</dc:creator>
  <cp:keywords/>
  <dc:description/>
  <cp:lastModifiedBy>Fujita</cp:lastModifiedBy>
  <cp:lastPrinted>2019-08-25T10:28:23Z</cp:lastPrinted>
  <dcterms:created xsi:type="dcterms:W3CDTF">2015-09-07T05:26:54Z</dcterms:created>
  <dcterms:modified xsi:type="dcterms:W3CDTF">2019-08-25T10:35:33Z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