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表紙" sheetId="1" r:id="rId1"/>
    <sheet name="親子ダブルス" sheetId="2" r:id="rId2"/>
  </sheets>
  <definedNames>
    <definedName name="_xlnm.Print_Area" localSheetId="1">'親子ダブルス'!$A$1:$AC$294</definedName>
    <definedName name="_xlnm.Print_Area" localSheetId="0">'表紙'!$A$1:$I$47</definedName>
  </definedNames>
  <calcPr fullCalcOnLoad="1"/>
</workbook>
</file>

<file path=xl/sharedStrings.xml><?xml version="1.0" encoding="utf-8"?>
<sst xmlns="http://schemas.openxmlformats.org/spreadsheetml/2006/main" count="796" uniqueCount="270">
  <si>
    <t>令和２年度</t>
  </si>
  <si>
    <t>親子ダブルス大会</t>
  </si>
  <si>
    <t>期　　日</t>
  </si>
  <si>
    <t>場　　所</t>
  </si>
  <si>
    <t>主　　催</t>
  </si>
  <si>
    <t>後　　援</t>
  </si>
  <si>
    <t>指導者</t>
  </si>
  <si>
    <t>２部</t>
  </si>
  <si>
    <t>３部</t>
  </si>
  <si>
    <t>４部</t>
  </si>
  <si>
    <t>　令和２年８月２３日（日）</t>
  </si>
  <si>
    <t>　新居浜山根総合体育館</t>
  </si>
  <si>
    <t>　新居浜ジュニアバドミントン連盟（新居浜JBC)</t>
  </si>
  <si>
    <t>　新居浜市バドミントン協会</t>
  </si>
  <si>
    <t>　新居浜市教育委員会</t>
  </si>
  <si>
    <t>勝敗</t>
  </si>
  <si>
    <t>順位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</si>
  <si>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</si>
  <si>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</si>
  <si>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</si>
  <si>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</si>
  <si>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</si>
  <si>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</si>
  <si>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</si>
  <si>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</si>
  <si>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</si>
  <si>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</si>
  <si>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</si>
  <si>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</si>
  <si>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</si>
  <si>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</si>
  <si>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</si>
  <si>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</si>
  <si>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</si>
  <si>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</si>
  <si>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</si>
  <si>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Aブロック</t>
  </si>
  <si>
    <t>Bブロック</t>
  </si>
  <si>
    <t>(神　郷)　</t>
  </si>
  <si>
    <t>(惣　開)　</t>
  </si>
  <si>
    <t>(大生院)</t>
  </si>
  <si>
    <t>杉山　一真
徳永　大貴</t>
  </si>
  <si>
    <t>松木　頼希
曽我部希風</t>
  </si>
  <si>
    <t>田坂・田坂</t>
  </si>
  <si>
    <t>杉山・徳永</t>
  </si>
  <si>
    <t>松木・曽我部</t>
  </si>
  <si>
    <t>(新　小)</t>
  </si>
  <si>
    <t>(神　郷)</t>
  </si>
  <si>
    <t>(船　木)　</t>
  </si>
  <si>
    <t>福本　桜輝
濱岡　直貴</t>
  </si>
  <si>
    <t>井上　　禮
福田　和也</t>
  </si>
  <si>
    <t>神野ななほ
波多大五郎</t>
  </si>
  <si>
    <t>井上　翔稀
浮橋　隆二</t>
  </si>
  <si>
    <t>福本・濱岡</t>
  </si>
  <si>
    <t>井上・福田</t>
  </si>
  <si>
    <t>神野・波多</t>
  </si>
  <si>
    <t>井上・浮橋</t>
  </si>
  <si>
    <t>A1</t>
  </si>
  <si>
    <t>B1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</si>
  <si>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</si>
  <si>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</si>
  <si>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</si>
  <si>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</si>
  <si>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</si>
  <si>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</si>
  <si>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</si>
  <si>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</si>
  <si>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</si>
  <si>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</si>
  <si>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</si>
  <si>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</si>
  <si>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</si>
  <si>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</si>
  <si>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</si>
  <si>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</si>
  <si>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</si>
  <si>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</si>
  <si>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</si>
  <si>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</si>
  <si>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</si>
  <si>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Ａブロック</t>
  </si>
  <si>
    <t>Dブロック</t>
  </si>
  <si>
    <t>Cブロック</t>
  </si>
  <si>
    <t>(新　小)　</t>
  </si>
  <si>
    <t>(大生院)　</t>
  </si>
  <si>
    <t>大角　翔吏
大角　政行</t>
  </si>
  <si>
    <t>田中　暁葉
田中　　彩</t>
  </si>
  <si>
    <t>伊藤　蒼真
伊藤　和義</t>
  </si>
  <si>
    <t>芝　里依咲
芝　健志郎</t>
  </si>
  <si>
    <t>大角・大角</t>
  </si>
  <si>
    <t>大角・大角</t>
  </si>
  <si>
    <t>田中・田中</t>
  </si>
  <si>
    <t>伊藤・伊藤</t>
  </si>
  <si>
    <t>芝・芝</t>
  </si>
  <si>
    <t>(中　萩)　</t>
  </si>
  <si>
    <t>佐藤　美翔
佐藤　寛倫</t>
  </si>
  <si>
    <t>宮﨑　音弥
宮﨑　花音</t>
  </si>
  <si>
    <t>渡部　希彩
渡部　　晄</t>
  </si>
  <si>
    <t>佐藤・佐藤</t>
  </si>
  <si>
    <t>宮﨑・宮﨑</t>
  </si>
  <si>
    <t>渡部・渡部</t>
  </si>
  <si>
    <t>上田　優李
上田　優介</t>
  </si>
  <si>
    <t>篠藤　美佑
篠藤　美伶</t>
  </si>
  <si>
    <t>竹林　愛乃
竹林　栄一</t>
  </si>
  <si>
    <t>上田・上田</t>
  </si>
  <si>
    <t>篠藤・篠藤</t>
  </si>
  <si>
    <t>竹林・竹林</t>
  </si>
  <si>
    <t>(角　野)　</t>
  </si>
  <si>
    <t>白石鼓太郎
濱岡　美雪</t>
  </si>
  <si>
    <t>藤本　桜彩
藤本　雄介</t>
  </si>
  <si>
    <t>福田希乃花
福田　央毅</t>
  </si>
  <si>
    <t>鍵山　碧月
鍵山　亜弓</t>
  </si>
  <si>
    <t>白石・濱岡</t>
  </si>
  <si>
    <t>藤本・藤本</t>
  </si>
  <si>
    <t>福田・福田</t>
  </si>
  <si>
    <t>鍵山・鍵山</t>
  </si>
  <si>
    <t>B1</t>
  </si>
  <si>
    <t>C1</t>
  </si>
  <si>
    <t>D1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</si>
  <si>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</si>
  <si>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</si>
  <si>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</si>
  <si>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</si>
  <si>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</si>
  <si>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</si>
  <si>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</si>
  <si>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</si>
  <si>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</si>
  <si>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</si>
  <si>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</si>
  <si>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</si>
  <si>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Ａブロック</t>
  </si>
  <si>
    <t>Bブロック</t>
  </si>
  <si>
    <t>Cブロック</t>
  </si>
  <si>
    <t>Dブロック</t>
  </si>
  <si>
    <t>Eブロック</t>
  </si>
  <si>
    <t>Fブロック</t>
  </si>
  <si>
    <t>Gブロック</t>
  </si>
  <si>
    <t>秋本　華奈
秋本　和美</t>
  </si>
  <si>
    <t>苅田　苺衣
苅田　裕輝</t>
  </si>
  <si>
    <t>小山　雄大
小山　愛子</t>
  </si>
  <si>
    <t>秋本・秋本</t>
  </si>
  <si>
    <t>苅田・苅田</t>
  </si>
  <si>
    <t>小山・小山</t>
  </si>
  <si>
    <t>森・森</t>
  </si>
  <si>
    <t>(中　萩)　</t>
  </si>
  <si>
    <t>(角　野)　</t>
  </si>
  <si>
    <t>秋本　玲奈
波多　柚香</t>
  </si>
  <si>
    <t>十亀　快都
十亀　靖章</t>
  </si>
  <si>
    <t>波多　瑛太
波多　直人</t>
  </si>
  <si>
    <t>秋本・波多</t>
  </si>
  <si>
    <t>十亀・十亀</t>
  </si>
  <si>
    <t>波多・波多</t>
  </si>
  <si>
    <t>(角　野)　</t>
  </si>
  <si>
    <t>(大生院)</t>
  </si>
  <si>
    <t>石川　将寛
石川　和明</t>
  </si>
  <si>
    <t>鈴木　菜月
鈴木　崇久</t>
  </si>
  <si>
    <t>松岡　結月
松岡　　綾</t>
  </si>
  <si>
    <t>石川・石川</t>
  </si>
  <si>
    <t>鈴木・鈴木</t>
  </si>
  <si>
    <t>松岡・松岡</t>
  </si>
  <si>
    <t>(神　郷)　</t>
  </si>
  <si>
    <t>(角　野)　</t>
  </si>
  <si>
    <t>秋月　花心
秋月　知也</t>
  </si>
  <si>
    <t>高島　成史
高島　慶一</t>
  </si>
  <si>
    <t>秋月・秋月</t>
  </si>
  <si>
    <t>加藤・加藤</t>
  </si>
  <si>
    <t>高島・高島</t>
  </si>
  <si>
    <t>(船　木)　</t>
  </si>
  <si>
    <t>(大生院)</t>
  </si>
  <si>
    <t>小西　遥陽
小西　聡洋</t>
  </si>
  <si>
    <t>松場　来羽
松場　美羽</t>
  </si>
  <si>
    <t>瀧本　　蛍
瀧本　　静</t>
  </si>
  <si>
    <t>小西・小西</t>
  </si>
  <si>
    <t>松場・松場</t>
  </si>
  <si>
    <t>瀧本・瀧本</t>
  </si>
  <si>
    <t>(大生院)</t>
  </si>
  <si>
    <t>藤原　柚希
藤原　千恵</t>
  </si>
  <si>
    <t>藤原・藤原</t>
  </si>
  <si>
    <t>曽我部・曽我部</t>
  </si>
  <si>
    <t>(神　郷)　</t>
  </si>
  <si>
    <t>(角　野)　</t>
  </si>
  <si>
    <t>田中　千咲
田中　慎也</t>
  </si>
  <si>
    <t>伊藤　結愛
伊藤　賢治</t>
  </si>
  <si>
    <r>
      <t>難波江つぐみ</t>
    </r>
    <r>
      <rPr>
        <sz val="11"/>
        <color indexed="8"/>
        <rFont val="ＭＳ Ｐゴシック"/>
        <family val="3"/>
      </rPr>
      <t xml:space="preserve">
難波江隼人</t>
    </r>
  </si>
  <si>
    <t>難波江・難波江</t>
  </si>
  <si>
    <t>C1</t>
  </si>
  <si>
    <t>D1</t>
  </si>
  <si>
    <t>G1</t>
  </si>
  <si>
    <t>F1</t>
  </si>
  <si>
    <t>E1</t>
  </si>
  <si>
    <t>B1</t>
  </si>
  <si>
    <t>-</t>
  </si>
  <si>
    <t>-</t>
  </si>
  <si>
    <t>-</t>
  </si>
  <si>
    <t>-</t>
  </si>
  <si>
    <t>-</t>
  </si>
  <si>
    <t>-</t>
  </si>
  <si>
    <t>Aブロック</t>
  </si>
  <si>
    <t>Gブロック</t>
  </si>
  <si>
    <t>(船　木)　</t>
  </si>
  <si>
    <t>(惣　開)　</t>
  </si>
  <si>
    <t>岩崎　　栞
岩崎　　真</t>
  </si>
  <si>
    <t>仙波　蒼維
仙波　美帆</t>
  </si>
  <si>
    <t>横堀　風里
横堀　里美</t>
  </si>
  <si>
    <t>岩崎・岩崎</t>
  </si>
  <si>
    <t>仙波・仙波</t>
  </si>
  <si>
    <t>横堀・横堀</t>
  </si>
  <si>
    <t>(神　郷)　</t>
  </si>
  <si>
    <t>(大生院)</t>
  </si>
  <si>
    <t>石川　紘己
石川　志保</t>
  </si>
  <si>
    <t>井上莉瑠杏
井上　隆行</t>
  </si>
  <si>
    <t>神野　桜名
神野　　要</t>
  </si>
  <si>
    <t>井上・井上</t>
  </si>
  <si>
    <t>神野・神野</t>
  </si>
  <si>
    <t>(船　木)　</t>
  </si>
  <si>
    <t>大角　優心
大角　尚江</t>
  </si>
  <si>
    <t>栗林　優衣
栗林　　恵</t>
  </si>
  <si>
    <t>栗林・栗林</t>
  </si>
  <si>
    <t>(新　小)　</t>
  </si>
  <si>
    <t>(船　木)　</t>
  </si>
  <si>
    <t>永井ひのき
永井　秀佳</t>
  </si>
  <si>
    <t>濱岡　竜矢
濱岡　鮎美</t>
  </si>
  <si>
    <t>松木・松木</t>
  </si>
  <si>
    <t>永井・永井</t>
  </si>
  <si>
    <t>濱岡・濱岡</t>
  </si>
  <si>
    <t>(船　木)　</t>
  </si>
  <si>
    <t>(神　郷)　</t>
  </si>
  <si>
    <t>寺田　龍平
寺田　有里</t>
  </si>
  <si>
    <t>和田　悠亜
和田　春雄</t>
  </si>
  <si>
    <t>苅田　未衣
苅田　　恵</t>
  </si>
  <si>
    <t>寺田・寺田</t>
  </si>
  <si>
    <t>和田・和田</t>
  </si>
  <si>
    <t>(角　野)　</t>
  </si>
  <si>
    <t>(惣　開)　</t>
  </si>
  <si>
    <t>竹林　　壮
竹林　裕子</t>
  </si>
  <si>
    <t>坂本　潤星
坂本　真紀</t>
  </si>
  <si>
    <t>栗林　志帆
栗林　義則</t>
  </si>
  <si>
    <t>坂本・坂本</t>
  </si>
  <si>
    <t>(惣　開)　</t>
  </si>
  <si>
    <t>(新　小)　</t>
  </si>
  <si>
    <t>山中多希莉
山中　翔太</t>
  </si>
  <si>
    <t>土井琉之介
土井　菜美</t>
  </si>
  <si>
    <t>永易野々花
永易　敬二</t>
  </si>
  <si>
    <t>山中・山中</t>
  </si>
  <si>
    <t>土井・土井</t>
  </si>
  <si>
    <t>永易・永易</t>
  </si>
  <si>
    <t>G1</t>
  </si>
  <si>
    <t>森　陽葉里
森　　美幸</t>
  </si>
  <si>
    <t>加藤　莉歩
加藤　敬介</t>
  </si>
  <si>
    <t>神野こはる
神野　三枝</t>
  </si>
  <si>
    <t>11-15
08-15</t>
  </si>
  <si>
    <t>10-15
09-15</t>
  </si>
  <si>
    <t>13-15
15-09
13-15</t>
  </si>
  <si>
    <t>17-15
13-15
15-08</t>
  </si>
  <si>
    <t>15-11
15-04</t>
  </si>
  <si>
    <t>15-12
15-13</t>
  </si>
  <si>
    <t>18-16
15-12</t>
  </si>
  <si>
    <t>15-08
15-13</t>
  </si>
  <si>
    <t>15-11
15-12</t>
  </si>
  <si>
    <t>田坂　颯汰
田坂　厚司</t>
  </si>
  <si>
    <t>15-07
15-12</t>
  </si>
  <si>
    <t>08-15
08-15</t>
  </si>
  <si>
    <t>12-15
09-15</t>
  </si>
  <si>
    <t>14-16
07-15</t>
  </si>
  <si>
    <t>15-09
15-13</t>
  </si>
  <si>
    <t>11-15
09-15</t>
  </si>
  <si>
    <t>松木　絢翔
松木　良太</t>
  </si>
  <si>
    <t>曽我部采夏
曽我部徳寿</t>
  </si>
  <si>
    <t>15-17
11-15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</si>
</sst>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indexed="8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6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48"/>
      <color indexed="8"/>
      <name val="DejaVu Sans"/>
      <family val="2"/>
    </font>
    <font>
      <sz val="14"/>
      <color indexed="8"/>
      <name val="DejaVu Sans"/>
      <family val="2"/>
    </font>
    <font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b/>
      <sz val="18"/>
      <color indexed="10"/>
      <name val="DejaVu Sans"/>
      <family val="2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22"/>
      <name val="ＭＳ Ｐゴシック"/>
      <family val="3"/>
    </font>
    <font>
      <sz val="9"/>
      <color indexed="2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19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8"/>
      <color indexed="10"/>
      <name val="Osaka"/>
      <family val="3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78">
    <xf numFmtId="0" fontId="0" fillId="0" borderId="0">
      <alignment vertical="center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1" fillId="0" borderId="0" applyNumberFormat="0" applyFill="0" applyBorder="0">
      <alignment vertical="center"/>
      <protection locked="0"/>
    </xf>
    <xf numFmtId="0" fontId="12" fillId="20" borderId="0" applyNumberFormat="0" applyBorder="0">
      <alignment vertical="center"/>
      <protection locked="0"/>
    </xf>
    <xf numFmtId="0" fontId="12" fillId="21" borderId="0" applyNumberFormat="0" applyBorder="0">
      <alignment vertical="center"/>
      <protection locked="0"/>
    </xf>
    <xf numFmtId="0" fontId="11" fillId="22" borderId="0" applyNumberFormat="0" applyBorder="0">
      <alignment vertical="center"/>
      <protection locked="0"/>
    </xf>
    <xf numFmtId="0" fontId="9" fillId="23" borderId="0" applyNumberFormat="0" applyBorder="0">
      <alignment vertical="center"/>
      <protection locked="0"/>
    </xf>
    <xf numFmtId="0" fontId="10" fillId="24" borderId="0" applyNumberFormat="0" applyBorder="0">
      <alignment vertical="center"/>
      <protection locked="0"/>
    </xf>
    <xf numFmtId="0" fontId="0" fillId="0" borderId="0">
      <alignment vertical="center"/>
      <protection locked="0"/>
    </xf>
    <xf numFmtId="0" fontId="6" fillId="0" borderId="0" applyNumberFormat="0" applyFill="0" applyBorder="0">
      <alignment vertical="center"/>
      <protection locked="0"/>
    </xf>
    <xf numFmtId="0" fontId="7" fillId="25" borderId="0" applyNumberFormat="0" applyBorder="0">
      <alignment vertical="center"/>
      <protection locked="0"/>
    </xf>
    <xf numFmtId="0" fontId="2" fillId="0" borderId="0" applyNumberFormat="0" applyFill="0" applyBorder="0">
      <alignment vertical="center"/>
      <protection locked="0"/>
    </xf>
    <xf numFmtId="0" fontId="3" fillId="0" borderId="0" applyNumberFormat="0" applyFill="0" applyBorder="0">
      <alignment vertical="center"/>
      <protection locked="0"/>
    </xf>
    <xf numFmtId="0" fontId="4" fillId="0" borderId="0" applyNumberFormat="0" applyFill="0" applyBorder="0">
      <alignment vertical="center"/>
      <protection locked="0"/>
    </xf>
    <xf numFmtId="0" fontId="8" fillId="26" borderId="0" applyNumberFormat="0" applyBorder="0">
      <alignment vertical="center"/>
      <protection locked="0"/>
    </xf>
    <xf numFmtId="0" fontId="5" fillId="26" borderId="1" applyNumberFormat="0">
      <alignment vertical="center"/>
      <protection locked="0"/>
    </xf>
    <xf numFmtId="0" fontId="0" fillId="0" borderId="0" applyNumberFormat="0" applyFill="0" applyBorder="0">
      <alignment vertical="center"/>
      <protection locked="0"/>
    </xf>
    <xf numFmtId="0" fontId="0" fillId="0" borderId="0" applyNumberFormat="0" applyFill="0" applyBorder="0">
      <alignment vertical="center"/>
      <protection locked="0"/>
    </xf>
    <xf numFmtId="0" fontId="9" fillId="0" borderId="0" applyNumberFormat="0" applyFill="0" applyBorder="0">
      <alignment vertical="center"/>
      <protection locked="0"/>
    </xf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3" borderId="2" applyNumberFormat="0" applyAlignment="0" applyProtection="0"/>
    <xf numFmtId="0" fontId="48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49" fillId="0" borderId="4" applyNumberFormat="0" applyFill="0" applyAlignment="0" applyProtection="0"/>
    <xf numFmtId="0" fontId="50" fillId="36" borderId="0" applyNumberFormat="0" applyBorder="0" applyAlignment="0" applyProtection="0"/>
    <xf numFmtId="0" fontId="51" fillId="37" borderId="5" applyNumberFormat="0" applyAlignment="0" applyProtection="0"/>
    <xf numFmtId="0" fontId="5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7" borderId="10" applyNumberFormat="0" applyAlignment="0" applyProtection="0"/>
    <xf numFmtId="0" fontId="5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9" fillId="38" borderId="5" applyNumberFormat="0" applyAlignment="0" applyProtection="0"/>
    <xf numFmtId="0" fontId="60" fillId="39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39" applyFont="1" applyAlignment="1">
      <alignment/>
      <protection locked="0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0" fillId="0" borderId="22" xfId="0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17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20" fillId="0" borderId="32" xfId="0" applyFont="1" applyBorder="1" applyAlignment="1">
      <alignment horizontal="right" vertical="center" wrapText="1"/>
    </xf>
    <xf numFmtId="0" fontId="20" fillId="0" borderId="33" xfId="0" applyFont="1" applyBorder="1" applyAlignment="1">
      <alignment horizontal="right" vertical="center"/>
    </xf>
    <xf numFmtId="0" fontId="20" fillId="0" borderId="23" xfId="0" applyFont="1" applyBorder="1" applyAlignment="1">
      <alignment horizontal="right" vertical="center"/>
    </xf>
    <xf numFmtId="0" fontId="20" fillId="0" borderId="16" xfId="0" applyFont="1" applyBorder="1" applyAlignment="1">
      <alignment horizontal="right" vertical="center"/>
    </xf>
    <xf numFmtId="0" fontId="20" fillId="0" borderId="14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34" xfId="0" applyFont="1" applyBorder="1" applyAlignment="1">
      <alignment horizontal="center" vertical="top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13" xfId="0" applyFont="1" applyBorder="1" applyAlignment="1">
      <alignment vertical="center" wrapText="1"/>
    </xf>
    <xf numFmtId="0" fontId="20" fillId="0" borderId="14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17" fillId="0" borderId="0" xfId="39" applyFont="1" applyBorder="1" applyAlignment="1">
      <alignment horizontal="center"/>
      <protection locked="0"/>
    </xf>
    <xf numFmtId="0" fontId="20" fillId="0" borderId="29" xfId="0" applyFont="1" applyBorder="1" applyAlignment="1">
      <alignment horizontal="right" vertical="center"/>
    </xf>
    <xf numFmtId="0" fontId="20" fillId="0" borderId="18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0" fillId="0" borderId="14" xfId="0" applyFont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20" fillId="0" borderId="17" xfId="0" applyFont="1" applyBorder="1" applyAlignment="1">
      <alignment horizontal="right" vertical="center" wrapText="1"/>
    </xf>
    <xf numFmtId="0" fontId="20" fillId="0" borderId="22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Explanatory Text" xfId="39"/>
    <cellStyle name="Footnote" xfId="40"/>
    <cellStyle name="Good" xfId="41"/>
    <cellStyle name="Heading" xfId="42"/>
    <cellStyle name="Heading 1" xfId="43"/>
    <cellStyle name="Heading 2" xfId="44"/>
    <cellStyle name="Neutral" xfId="45"/>
    <cellStyle name="Note" xfId="46"/>
    <cellStyle name="Status" xfId="47"/>
    <cellStyle name="Text" xfId="48"/>
    <cellStyle name="Warning" xfId="49"/>
    <cellStyle name="アクセント 1" xfId="50"/>
    <cellStyle name="アクセント 2" xfId="51"/>
    <cellStyle name="アクセント 3" xfId="52"/>
    <cellStyle name="アクセント 4" xfId="53"/>
    <cellStyle name="アクセント 5" xfId="54"/>
    <cellStyle name="アクセント 6" xfId="55"/>
    <cellStyle name="タイトル" xfId="56"/>
    <cellStyle name="チェック セル" xfId="57"/>
    <cellStyle name="どちらでもない" xfId="58"/>
    <cellStyle name="Percent" xfId="59"/>
    <cellStyle name="メモ" xfId="60"/>
    <cellStyle name="リンク セル" xfId="61"/>
    <cellStyle name="悪い" xfId="62"/>
    <cellStyle name="計算" xfId="63"/>
    <cellStyle name="警告文" xfId="64"/>
    <cellStyle name="Comma [0]" xfId="65"/>
    <cellStyle name="Comma" xfId="66"/>
    <cellStyle name="見出し 1" xfId="67"/>
    <cellStyle name="見出し 2" xfId="68"/>
    <cellStyle name="見出し 3" xfId="69"/>
    <cellStyle name="見出し 4" xfId="70"/>
    <cellStyle name="集計" xfId="71"/>
    <cellStyle name="出力" xfId="72"/>
    <cellStyle name="説明文" xfId="73"/>
    <cellStyle name="Currency [0]" xfId="74"/>
    <cellStyle name="Currency" xfId="75"/>
    <cellStyle name="入力" xfId="76"/>
    <cellStyle name="良い" xfId="77"/>
  </cellStyles>
  <dxfs count="14"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b/>
        <i val="0"/>
        <color indexed="18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rgb="FFFF0000"/>
      </font>
      <border/>
    </dxf>
    <dxf>
      <font>
        <color rgb="FF000080"/>
      </font>
      <border/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  <color rgb="FF00008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userweb.shikoku.ne.jp/niihama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7</xdr:col>
      <xdr:colOff>38100</xdr:colOff>
      <xdr:row>34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952750"/>
          <a:ext cx="4267200" cy="407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2</xdr:row>
      <xdr:rowOff>95250</xdr:rowOff>
    </xdr:from>
    <xdr:to>
      <xdr:col>2</xdr:col>
      <xdr:colOff>533400</xdr:colOff>
      <xdr:row>4</xdr:row>
      <xdr:rowOff>104775</xdr:rowOff>
    </xdr:to>
    <xdr:sp>
      <xdr:nvSpPr>
        <xdr:cNvPr id="2" name="Rectangle 3">
          <a:hlinkClick r:id="rId2"/>
        </xdr:cNvPr>
        <xdr:cNvSpPr>
          <a:spLocks/>
        </xdr:cNvSpPr>
      </xdr:nvSpPr>
      <xdr:spPr>
        <a:xfrm>
          <a:off x="800100" y="438150"/>
          <a:ext cx="1219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top-page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0</xdr:rowOff>
    </xdr:from>
    <xdr:to>
      <xdr:col>16</xdr:col>
      <xdr:colOff>76200</xdr:colOff>
      <xdr:row>1</xdr:row>
      <xdr:rowOff>38100</xdr:rowOff>
    </xdr:to>
    <xdr:sp>
      <xdr:nvSpPr>
        <xdr:cNvPr id="1" name="CustomShape 1"/>
        <xdr:cNvSpPr>
          <a:spLocks/>
        </xdr:cNvSpPr>
      </xdr:nvSpPr>
      <xdr:spPr>
        <a:xfrm>
          <a:off x="4286250" y="171450"/>
          <a:ext cx="76200" cy="38100"/>
        </a:xfrm>
        <a:custGeom>
          <a:pathLst>
            <a:path h="38100" w="6858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16</xdr:col>
      <xdr:colOff>76200</xdr:colOff>
      <xdr:row>1</xdr:row>
      <xdr:rowOff>38100</xdr:rowOff>
    </xdr:to>
    <xdr:sp>
      <xdr:nvSpPr>
        <xdr:cNvPr id="2" name="CustomShape 1"/>
        <xdr:cNvSpPr>
          <a:spLocks/>
        </xdr:cNvSpPr>
      </xdr:nvSpPr>
      <xdr:spPr>
        <a:xfrm>
          <a:off x="4286250" y="171450"/>
          <a:ext cx="76200" cy="38100"/>
        </a:xfrm>
        <a:custGeom>
          <a:pathLst>
            <a:path h="38100" w="6858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190500</xdr:colOff>
      <xdr:row>29</xdr:row>
      <xdr:rowOff>66675</xdr:rowOff>
    </xdr:from>
    <xdr:ext cx="200025" cy="0"/>
    <xdr:sp fLocksText="0">
      <xdr:nvSpPr>
        <xdr:cNvPr id="3" name="Text Box 5"/>
        <xdr:cNvSpPr txBox="1">
          <a:spLocks noChangeArrowheads="1"/>
        </xdr:cNvSpPr>
      </xdr:nvSpPr>
      <xdr:spPr>
        <a:xfrm>
          <a:off x="2676525" y="55721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180975</xdr:colOff>
      <xdr:row>28</xdr:row>
      <xdr:rowOff>114300</xdr:rowOff>
    </xdr:from>
    <xdr:ext cx="200025" cy="0"/>
    <xdr:sp fLocksText="0">
      <xdr:nvSpPr>
        <xdr:cNvPr id="4" name="Text Box 7"/>
        <xdr:cNvSpPr txBox="1">
          <a:spLocks noChangeArrowheads="1"/>
        </xdr:cNvSpPr>
      </xdr:nvSpPr>
      <xdr:spPr>
        <a:xfrm>
          <a:off x="2667000" y="54483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28575</xdr:colOff>
      <xdr:row>28</xdr:row>
      <xdr:rowOff>28575</xdr:rowOff>
    </xdr:from>
    <xdr:ext cx="361950" cy="609600"/>
    <xdr:sp>
      <xdr:nvSpPr>
        <xdr:cNvPr id="5" name="Text Box 8"/>
        <xdr:cNvSpPr txBox="1">
          <a:spLocks noChangeArrowheads="1"/>
        </xdr:cNvSpPr>
      </xdr:nvSpPr>
      <xdr:spPr>
        <a:xfrm>
          <a:off x="2514600" y="5362575"/>
          <a:ext cx="3619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田坂颯汰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田坂厚司</a:t>
          </a:r>
        </a:p>
      </xdr:txBody>
    </xdr:sp>
    <xdr:clientData/>
  </xdr:oneCellAnchor>
  <xdr:oneCellAnchor>
    <xdr:from>
      <xdr:col>8</xdr:col>
      <xdr:colOff>28575</xdr:colOff>
      <xdr:row>90</xdr:row>
      <xdr:rowOff>28575</xdr:rowOff>
    </xdr:from>
    <xdr:ext cx="361950" cy="609600"/>
    <xdr:sp>
      <xdr:nvSpPr>
        <xdr:cNvPr id="6" name="Text Box 9"/>
        <xdr:cNvSpPr txBox="1">
          <a:spLocks noChangeArrowheads="1"/>
        </xdr:cNvSpPr>
      </xdr:nvSpPr>
      <xdr:spPr>
        <a:xfrm>
          <a:off x="2714625" y="17030700"/>
          <a:ext cx="3619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藤本桜彩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藤本雄介</a:t>
          </a:r>
        </a:p>
      </xdr:txBody>
    </xdr:sp>
    <xdr:clientData/>
  </xdr:oneCellAnchor>
  <xdr:oneCellAnchor>
    <xdr:from>
      <xdr:col>10</xdr:col>
      <xdr:colOff>28575</xdr:colOff>
      <xdr:row>281</xdr:row>
      <xdr:rowOff>28575</xdr:rowOff>
    </xdr:from>
    <xdr:ext cx="361950" cy="609600"/>
    <xdr:sp>
      <xdr:nvSpPr>
        <xdr:cNvPr id="7" name="Text Box 10"/>
        <xdr:cNvSpPr txBox="1">
          <a:spLocks noChangeArrowheads="1"/>
        </xdr:cNvSpPr>
      </xdr:nvSpPr>
      <xdr:spPr>
        <a:xfrm>
          <a:off x="3114675" y="52939950"/>
          <a:ext cx="3619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松木絢翔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松木良太</a:t>
          </a:r>
        </a:p>
      </xdr:txBody>
    </xdr:sp>
    <xdr:clientData/>
  </xdr:oneCellAnchor>
  <xdr:oneCellAnchor>
    <xdr:from>
      <xdr:col>10</xdr:col>
      <xdr:colOff>28575</xdr:colOff>
      <xdr:row>184</xdr:row>
      <xdr:rowOff>28575</xdr:rowOff>
    </xdr:from>
    <xdr:ext cx="361950" cy="752475"/>
    <xdr:sp>
      <xdr:nvSpPr>
        <xdr:cNvPr id="8" name="Text Box 11"/>
        <xdr:cNvSpPr txBox="1">
          <a:spLocks noChangeArrowheads="1"/>
        </xdr:cNvSpPr>
      </xdr:nvSpPr>
      <xdr:spPr>
        <a:xfrm>
          <a:off x="3114675" y="34747200"/>
          <a:ext cx="3619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曽我部采夏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曽我部徳寿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46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  <col min="2" max="2" width="10.50390625" style="1" customWidth="1"/>
    <col min="3" max="8" width="9.00390625" style="0" customWidth="1"/>
    <col min="9" max="9" width="11.00390625" style="1" customWidth="1"/>
  </cols>
  <sheetData>
    <row r="6" ht="55.5" customHeight="1">
      <c r="B6" s="2" t="s">
        <v>0</v>
      </c>
    </row>
    <row r="8" ht="55.5" customHeight="1">
      <c r="B8" s="2" t="s">
        <v>1</v>
      </c>
    </row>
    <row r="38" spans="2:4" ht="16.5" customHeight="1">
      <c r="B38" s="3" t="s">
        <v>2</v>
      </c>
      <c r="C38" s="5" t="s">
        <v>10</v>
      </c>
      <c r="D38" s="3"/>
    </row>
    <row r="39" spans="2:4" ht="16.5" customHeight="1">
      <c r="B39" s="3"/>
      <c r="C39" s="3"/>
      <c r="D39" s="3"/>
    </row>
    <row r="40" spans="2:4" ht="16.5" customHeight="1">
      <c r="B40" s="3" t="s">
        <v>3</v>
      </c>
      <c r="C40" s="5" t="s">
        <v>11</v>
      </c>
      <c r="D40" s="3"/>
    </row>
    <row r="41" spans="2:4" ht="16.5" customHeight="1">
      <c r="B41" s="3"/>
      <c r="C41" s="3"/>
      <c r="D41" s="3"/>
    </row>
    <row r="42" spans="2:4" ht="16.5" customHeight="1">
      <c r="B42" s="3" t="s">
        <v>4</v>
      </c>
      <c r="C42" s="5" t="s">
        <v>12</v>
      </c>
      <c r="D42" s="3"/>
    </row>
    <row r="43" spans="2:4" ht="16.5" customHeight="1">
      <c r="B43" s="3"/>
      <c r="C43" s="3"/>
      <c r="D43" s="3"/>
    </row>
    <row r="44" spans="2:4" ht="16.5" customHeight="1">
      <c r="B44" s="3" t="s">
        <v>5</v>
      </c>
      <c r="C44" s="5" t="s">
        <v>13</v>
      </c>
      <c r="D44" s="3"/>
    </row>
    <row r="45" spans="2:4" ht="16.5" customHeight="1">
      <c r="B45" s="3"/>
      <c r="C45" s="3"/>
      <c r="D45" s="3"/>
    </row>
    <row r="46" spans="2:4" ht="16.5" customHeight="1">
      <c r="B46" s="3"/>
      <c r="C46" s="5" t="s">
        <v>14</v>
      </c>
      <c r="D46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B2:AJ29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7.625" style="0" customWidth="1"/>
    <col min="3" max="3" width="10.625" style="0" customWidth="1"/>
    <col min="4" max="28" width="2.625" style="0" customWidth="1"/>
    <col min="29" max="36" width="3.625" style="0" customWidth="1"/>
  </cols>
  <sheetData>
    <row r="2" spans="2:15" s="4" customFormat="1" ht="21" customHeight="1">
      <c r="B2" s="112" t="s">
        <v>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4" spans="2:27" s="6" customFormat="1" ht="15" customHeight="1">
      <c r="B4" s="32" t="s">
        <v>36</v>
      </c>
      <c r="C4" s="7"/>
      <c r="D4" s="106" t="s">
        <v>43</v>
      </c>
      <c r="E4" s="107"/>
      <c r="F4" s="107"/>
      <c r="G4" s="107"/>
      <c r="H4" s="108"/>
      <c r="I4" s="106" t="s">
        <v>44</v>
      </c>
      <c r="J4" s="107"/>
      <c r="K4" s="107"/>
      <c r="L4" s="107"/>
      <c r="M4" s="108"/>
      <c r="N4" s="106" t="s">
        <v>45</v>
      </c>
      <c r="O4" s="107"/>
      <c r="P4" s="107"/>
      <c r="Q4" s="107"/>
      <c r="R4" s="108"/>
      <c r="S4" s="8"/>
      <c r="T4" s="9" t="s">
        <v>15</v>
      </c>
      <c r="U4" s="9"/>
      <c r="V4" s="106" t="s">
        <v>16</v>
      </c>
      <c r="W4" s="108"/>
      <c r="AA4" s="10"/>
    </row>
    <row r="5" spans="2:36" s="6" customFormat="1" ht="15" customHeight="1">
      <c r="B5" s="105" t="s">
        <v>38</v>
      </c>
      <c r="C5" s="83" t="s">
        <v>260</v>
      </c>
      <c r="D5" s="96"/>
      <c r="E5" s="97"/>
      <c r="F5" s="97"/>
      <c r="G5" s="97"/>
      <c r="H5" s="98"/>
      <c r="I5" s="11" t="str">
        <f>IF(I6="","",IF(I6&gt;M6,"○","×"))</f>
        <v>○</v>
      </c>
      <c r="J5" s="12">
        <v>15</v>
      </c>
      <c r="K5" s="13" t="s">
        <v>17</v>
      </c>
      <c r="L5" s="12">
        <v>12</v>
      </c>
      <c r="M5" s="14"/>
      <c r="N5" s="15" t="str">
        <f>IF(N6="","",IF(N6&gt;R6,"○","×"))</f>
        <v>○</v>
      </c>
      <c r="O5" s="12">
        <v>15</v>
      </c>
      <c r="P5" s="13" t="s">
        <v>17</v>
      </c>
      <c r="Q5" s="12">
        <v>7</v>
      </c>
      <c r="R5" s="14"/>
      <c r="S5" s="89">
        <f>IF(I5="","",COUNTIF(I5:R5,"○"))</f>
        <v>2</v>
      </c>
      <c r="T5" s="78" t="s">
        <v>18</v>
      </c>
      <c r="U5" s="86">
        <f>IF(I5="","",COUNTIF(I5:R5,"×"))</f>
        <v>0</v>
      </c>
      <c r="V5" s="89">
        <f>IF(AD6="","",RANK(AD6,AD5:AD13))</f>
        <v>1</v>
      </c>
      <c r="W5" s="86"/>
      <c r="X5" s="16"/>
      <c r="Y5" s="16"/>
      <c r="Z5" s="10"/>
      <c r="AA5" s="10"/>
      <c r="AD5" s="58"/>
      <c r="AE5" s="58">
        <f>IF(J5="","",IF(J5&gt;L5,1,0))</f>
        <v>1</v>
      </c>
      <c r="AF5" s="58">
        <f>IF(L5="","",IF(J5&lt;L5,1,0))</f>
        <v>0</v>
      </c>
      <c r="AG5" s="58">
        <f>IF(O5="","",IF(O5&gt;Q5,1,0))</f>
        <v>1</v>
      </c>
      <c r="AH5" s="58">
        <f>IF(Q5="","",IF(O5&lt;Q5,1,0))</f>
        <v>0</v>
      </c>
      <c r="AI5" s="58"/>
      <c r="AJ5" s="58"/>
    </row>
    <row r="6" spans="2:36" s="6" customFormat="1" ht="15" customHeight="1">
      <c r="B6" s="81"/>
      <c r="C6" s="84"/>
      <c r="D6" s="99"/>
      <c r="E6" s="100"/>
      <c r="F6" s="100"/>
      <c r="G6" s="100"/>
      <c r="H6" s="101"/>
      <c r="I6" s="92">
        <f>IF(J5="","",SUM(AE5:AE7))</f>
        <v>2</v>
      </c>
      <c r="J6" s="16">
        <v>15</v>
      </c>
      <c r="K6" s="13" t="s">
        <v>19</v>
      </c>
      <c r="L6" s="16">
        <v>11</v>
      </c>
      <c r="M6" s="94">
        <f>IF(L5="","",SUM(AF5:AF7))</f>
        <v>0</v>
      </c>
      <c r="N6" s="92">
        <f>IF(O5="","",SUM(AG5:AG7))</f>
        <v>2</v>
      </c>
      <c r="O6" s="17">
        <v>15</v>
      </c>
      <c r="P6" s="13" t="s">
        <v>19</v>
      </c>
      <c r="Q6" s="17">
        <v>13</v>
      </c>
      <c r="R6" s="94">
        <f>IF(Q5="","",SUM(AH5:AH7))</f>
        <v>0</v>
      </c>
      <c r="S6" s="90"/>
      <c r="T6" s="79"/>
      <c r="U6" s="87"/>
      <c r="V6" s="90"/>
      <c r="W6" s="87"/>
      <c r="X6" s="16"/>
      <c r="Y6" s="16"/>
      <c r="Z6" s="10"/>
      <c r="AA6" s="10"/>
      <c r="AD6" s="59">
        <f>IF(S5="","",S5*1000+(I6+N6)*100+((I6+N6)-(M6+R6))*10+((SUM(J5:J7)+SUM(O5:O7))-(SUM(L5:L7)+SUM(Q5:Q7))))</f>
        <v>2457</v>
      </c>
      <c r="AE6" s="58">
        <f>IF(J6="","",IF(J6&gt;L6,1,0))</f>
        <v>1</v>
      </c>
      <c r="AF6" s="58">
        <f>IF(L6="","",IF(J6&lt;L6,1,0))</f>
        <v>0</v>
      </c>
      <c r="AG6" s="58">
        <f>IF(O6="","",IF(O6&gt;Q6,1,0))</f>
        <v>1</v>
      </c>
      <c r="AH6" s="58">
        <f>IF(Q6="","",IF(O6&lt;Q6,1,0))</f>
        <v>0</v>
      </c>
      <c r="AI6" s="58"/>
      <c r="AJ6" s="58"/>
    </row>
    <row r="7" spans="2:36" s="6" customFormat="1" ht="15" customHeight="1">
      <c r="B7" s="82"/>
      <c r="C7" s="85"/>
      <c r="D7" s="102"/>
      <c r="E7" s="103"/>
      <c r="F7" s="103"/>
      <c r="G7" s="103"/>
      <c r="H7" s="104"/>
      <c r="I7" s="93"/>
      <c r="J7" s="18"/>
      <c r="K7" s="13" t="s">
        <v>19</v>
      </c>
      <c r="L7" s="18"/>
      <c r="M7" s="95"/>
      <c r="N7" s="93"/>
      <c r="O7" s="19"/>
      <c r="P7" s="13" t="s">
        <v>19</v>
      </c>
      <c r="Q7" s="19"/>
      <c r="R7" s="95"/>
      <c r="S7" s="91"/>
      <c r="T7" s="80"/>
      <c r="U7" s="88"/>
      <c r="V7" s="91"/>
      <c r="W7" s="88"/>
      <c r="X7" s="16"/>
      <c r="Y7" s="16"/>
      <c r="Z7" s="20"/>
      <c r="AA7" s="20"/>
      <c r="AD7" s="58"/>
      <c r="AE7" s="58">
        <f>IF(J7="","",IF(J7&gt;L7,1,0))</f>
      </c>
      <c r="AF7" s="58">
        <f>IF(L7="","",IF(J7&lt;L7,1,0))</f>
      </c>
      <c r="AG7" s="58">
        <f>IF(O7="","",IF(O7&gt;Q7,1,0))</f>
      </c>
      <c r="AH7" s="58">
        <f>IF(Q7="","",IF(O7&lt;Q7,1,0))</f>
      </c>
      <c r="AI7" s="58"/>
      <c r="AJ7" s="58"/>
    </row>
    <row r="8" spans="2:36" s="6" customFormat="1" ht="15" customHeight="1">
      <c r="B8" s="105" t="s">
        <v>39</v>
      </c>
      <c r="C8" s="83" t="s">
        <v>41</v>
      </c>
      <c r="D8" s="11" t="str">
        <f>IF(E8="","",IF(D9&gt;H9,"○","×"))</f>
        <v>×</v>
      </c>
      <c r="E8" s="12">
        <f>IF(L5="","",L5)</f>
        <v>12</v>
      </c>
      <c r="F8" s="21" t="s">
        <v>20</v>
      </c>
      <c r="G8" s="12">
        <f>IF(J5="","",J5)</f>
        <v>15</v>
      </c>
      <c r="H8" s="22"/>
      <c r="I8" s="96"/>
      <c r="J8" s="97"/>
      <c r="K8" s="97"/>
      <c r="L8" s="97"/>
      <c r="M8" s="98"/>
      <c r="N8" s="11" t="str">
        <f>IF(O8="","",IF(N9&gt;R9,"○","×"))</f>
        <v>×</v>
      </c>
      <c r="O8" s="12">
        <v>8</v>
      </c>
      <c r="P8" s="21" t="s">
        <v>20</v>
      </c>
      <c r="Q8" s="12">
        <v>15</v>
      </c>
      <c r="R8" s="23"/>
      <c r="S8" s="89">
        <f>IF(D8="","",COUNTIF(D8:R10,"○"))</f>
        <v>0</v>
      </c>
      <c r="T8" s="78" t="s">
        <v>18</v>
      </c>
      <c r="U8" s="86">
        <f>IF(D8="","",COUNTIF(D8:R10,"×"))</f>
        <v>2</v>
      </c>
      <c r="V8" s="89">
        <f>IF(AD9="","",RANK(AD9,AD5:AD13))</f>
        <v>3</v>
      </c>
      <c r="W8" s="86"/>
      <c r="X8" s="16"/>
      <c r="Y8" s="16"/>
      <c r="Z8" s="20"/>
      <c r="AA8" s="20"/>
      <c r="AD8" s="58"/>
      <c r="AE8" s="58">
        <f>IF(O8="","",IF(O8&gt;Q8,1,0))</f>
        <v>0</v>
      </c>
      <c r="AF8" s="58">
        <f>IF(Q8="","",IF(O8&lt;Q8,1,0))</f>
        <v>1</v>
      </c>
      <c r="AG8" s="58"/>
      <c r="AH8" s="58"/>
      <c r="AI8" s="58"/>
      <c r="AJ8" s="58"/>
    </row>
    <row r="9" spans="2:36" s="6" customFormat="1" ht="15" customHeight="1">
      <c r="B9" s="81"/>
      <c r="C9" s="84"/>
      <c r="D9" s="92">
        <f>M6</f>
        <v>0</v>
      </c>
      <c r="E9" s="16">
        <f>IF(L6="","",L6)</f>
        <v>11</v>
      </c>
      <c r="F9" s="13" t="s">
        <v>21</v>
      </c>
      <c r="G9" s="16">
        <f>IF(J6="","",J6)</f>
        <v>15</v>
      </c>
      <c r="H9" s="94">
        <f>I6</f>
        <v>2</v>
      </c>
      <c r="I9" s="99"/>
      <c r="J9" s="100"/>
      <c r="K9" s="100"/>
      <c r="L9" s="100"/>
      <c r="M9" s="101"/>
      <c r="N9" s="92">
        <f>IF(O8="","",SUM(AE8:AE10))</f>
        <v>0</v>
      </c>
      <c r="O9" s="16">
        <v>9</v>
      </c>
      <c r="P9" s="13" t="s">
        <v>22</v>
      </c>
      <c r="Q9" s="16">
        <v>15</v>
      </c>
      <c r="R9" s="94">
        <f>IF(Q8="","",SUM(AF8:AF10))</f>
        <v>2</v>
      </c>
      <c r="S9" s="90"/>
      <c r="T9" s="79"/>
      <c r="U9" s="87"/>
      <c r="V9" s="90"/>
      <c r="W9" s="87"/>
      <c r="X9" s="16"/>
      <c r="Y9" s="16"/>
      <c r="Z9" s="20"/>
      <c r="AA9" s="20"/>
      <c r="AD9" s="58">
        <f>IF(S8="","",S8*1000+(D9+N9)*100+((D9+N9)-(H9+R9))*10+((SUM(E8:E10)+SUM(O8:O10))-(SUM(G8:G10)+SUM(Q8:Q10))))</f>
        <v>-60</v>
      </c>
      <c r="AE9" s="58">
        <f>IF(O9="","",IF(O9&gt;Q9,1,0))</f>
        <v>0</v>
      </c>
      <c r="AF9" s="58">
        <f>IF(Q9="","",IF(O9&lt;Q9,1,0))</f>
        <v>1</v>
      </c>
      <c r="AG9" s="58"/>
      <c r="AH9" s="58"/>
      <c r="AI9" s="58"/>
      <c r="AJ9" s="58"/>
    </row>
    <row r="10" spans="2:36" s="6" customFormat="1" ht="15" customHeight="1">
      <c r="B10" s="82"/>
      <c r="C10" s="85"/>
      <c r="D10" s="93"/>
      <c r="E10" s="18">
        <f>IF(L7="","",L7)</f>
      </c>
      <c r="F10" s="24" t="s">
        <v>22</v>
      </c>
      <c r="G10" s="18">
        <f>IF(J7="","",J7)</f>
      </c>
      <c r="H10" s="95"/>
      <c r="I10" s="102"/>
      <c r="J10" s="103"/>
      <c r="K10" s="103"/>
      <c r="L10" s="103"/>
      <c r="M10" s="104"/>
      <c r="N10" s="93"/>
      <c r="O10" s="18"/>
      <c r="P10" s="13" t="s">
        <v>22</v>
      </c>
      <c r="Q10" s="18"/>
      <c r="R10" s="95"/>
      <c r="S10" s="91"/>
      <c r="T10" s="80"/>
      <c r="U10" s="88"/>
      <c r="V10" s="91"/>
      <c r="W10" s="88"/>
      <c r="X10" s="16"/>
      <c r="Y10" s="16"/>
      <c r="Z10" s="20"/>
      <c r="AA10" s="20"/>
      <c r="AD10" s="58"/>
      <c r="AE10" s="58">
        <f>IF(O10="","",IF(O10&gt;Q10,1,0))</f>
      </c>
      <c r="AF10" s="58">
        <f>IF(Q10="","",IF(O10&lt;Q10,1,0))</f>
      </c>
      <c r="AG10" s="58"/>
      <c r="AH10" s="58"/>
      <c r="AI10" s="58"/>
      <c r="AJ10" s="58"/>
    </row>
    <row r="11" spans="2:36" s="6" customFormat="1" ht="15" customHeight="1">
      <c r="B11" s="81" t="s">
        <v>40</v>
      </c>
      <c r="C11" s="83" t="s">
        <v>42</v>
      </c>
      <c r="D11" s="11" t="str">
        <f>IF(E11="","",IF(D12&gt;H12,"○","×"))</f>
        <v>×</v>
      </c>
      <c r="E11" s="12">
        <f>IF(Q5="","",Q5)</f>
        <v>7</v>
      </c>
      <c r="F11" s="21" t="s">
        <v>20</v>
      </c>
      <c r="G11" s="12">
        <f>IF(O5="","",O5)</f>
        <v>15</v>
      </c>
      <c r="H11" s="23"/>
      <c r="I11" s="11" t="str">
        <f>IF(J11="","",IF(I12&gt;M12,"○","×"))</f>
        <v>○</v>
      </c>
      <c r="J11" s="12">
        <f>IF(Q8="","",Q8)</f>
        <v>15</v>
      </c>
      <c r="K11" s="13" t="s">
        <v>20</v>
      </c>
      <c r="L11" s="12">
        <f>IF(O8="","",O8)</f>
        <v>8</v>
      </c>
      <c r="M11" s="23"/>
      <c r="N11" s="96"/>
      <c r="O11" s="97"/>
      <c r="P11" s="97"/>
      <c r="Q11" s="97"/>
      <c r="R11" s="98"/>
      <c r="S11" s="89">
        <f>IF(D11="","",COUNTIF(D11:M11,"○"))</f>
        <v>1</v>
      </c>
      <c r="T11" s="78" t="s">
        <v>18</v>
      </c>
      <c r="U11" s="86">
        <f>IF(D11="","",COUNTIF(D11:M11,"×"))</f>
        <v>1</v>
      </c>
      <c r="V11" s="89">
        <f>IF(AD12="","",RANK(AD12,AD5:AD13))</f>
        <v>2</v>
      </c>
      <c r="W11" s="86"/>
      <c r="X11" s="16"/>
      <c r="Y11" s="16"/>
      <c r="Z11" s="20"/>
      <c r="AA11" s="20"/>
      <c r="AD11" s="58"/>
      <c r="AE11" s="58"/>
      <c r="AF11" s="58"/>
      <c r="AG11" s="58"/>
      <c r="AH11" s="58"/>
      <c r="AI11" s="58"/>
      <c r="AJ11" s="58"/>
    </row>
    <row r="12" spans="2:36" s="6" customFormat="1" ht="15" customHeight="1">
      <c r="B12" s="81"/>
      <c r="C12" s="84"/>
      <c r="D12" s="92">
        <f>R6</f>
        <v>0</v>
      </c>
      <c r="E12" s="16">
        <f>IF(Q6="","",Q6)</f>
        <v>13</v>
      </c>
      <c r="F12" s="13" t="s">
        <v>23</v>
      </c>
      <c r="G12" s="16">
        <f>IF(O6="","",O6)</f>
        <v>15</v>
      </c>
      <c r="H12" s="94">
        <f>N6</f>
        <v>2</v>
      </c>
      <c r="I12" s="92">
        <f>R9</f>
        <v>2</v>
      </c>
      <c r="J12" s="16">
        <f>IF(Q9="","",Q9)</f>
        <v>15</v>
      </c>
      <c r="K12" s="13" t="s">
        <v>24</v>
      </c>
      <c r="L12" s="17">
        <f>IF(O9="","",O9)</f>
        <v>9</v>
      </c>
      <c r="M12" s="94">
        <f>N9</f>
        <v>0</v>
      </c>
      <c r="N12" s="99"/>
      <c r="O12" s="100"/>
      <c r="P12" s="100"/>
      <c r="Q12" s="100"/>
      <c r="R12" s="101"/>
      <c r="S12" s="90"/>
      <c r="T12" s="79"/>
      <c r="U12" s="87"/>
      <c r="V12" s="90"/>
      <c r="W12" s="87"/>
      <c r="X12" s="16"/>
      <c r="Y12" s="16"/>
      <c r="Z12" s="20"/>
      <c r="AA12" s="20"/>
      <c r="AD12" s="59">
        <f>IF(S11="","",S11*1000+(D12+I12)*100+((D12+I12)-(H12+M12))*10+((SUM(E11:E13)+SUM(J11:J13))-(SUM(G11:G13)+SUM(L11:L13))))</f>
        <v>1203</v>
      </c>
      <c r="AE12" s="58"/>
      <c r="AF12" s="58"/>
      <c r="AG12" s="58"/>
      <c r="AH12" s="58"/>
      <c r="AI12" s="58"/>
      <c r="AJ12" s="58"/>
    </row>
    <row r="13" spans="2:36" s="6" customFormat="1" ht="15" customHeight="1">
      <c r="B13" s="82"/>
      <c r="C13" s="85"/>
      <c r="D13" s="93"/>
      <c r="E13" s="18">
        <f>IF(Q7="","",Q7)</f>
      </c>
      <c r="F13" s="24" t="s">
        <v>22</v>
      </c>
      <c r="G13" s="18">
        <f>IF(O7="","",O7)</f>
      </c>
      <c r="H13" s="95"/>
      <c r="I13" s="93"/>
      <c r="J13" s="18">
        <f>IF(Q10="","",Q10)</f>
      </c>
      <c r="K13" s="24" t="s">
        <v>22</v>
      </c>
      <c r="L13" s="19">
        <f>IF(O10="","",O10)</f>
      </c>
      <c r="M13" s="95"/>
      <c r="N13" s="102"/>
      <c r="O13" s="103"/>
      <c r="P13" s="103"/>
      <c r="Q13" s="103"/>
      <c r="R13" s="104"/>
      <c r="S13" s="91"/>
      <c r="T13" s="80"/>
      <c r="U13" s="88"/>
      <c r="V13" s="91"/>
      <c r="W13" s="88"/>
      <c r="X13" s="16"/>
      <c r="Y13" s="16"/>
      <c r="Z13" s="20"/>
      <c r="AA13" s="20"/>
      <c r="AD13" s="58"/>
      <c r="AE13" s="58"/>
      <c r="AF13" s="58"/>
      <c r="AG13" s="58"/>
      <c r="AH13" s="58"/>
      <c r="AI13" s="58"/>
      <c r="AJ13" s="58"/>
    </row>
    <row r="14" spans="30:36" ht="13.5">
      <c r="AD14" s="58"/>
      <c r="AE14" s="58"/>
      <c r="AF14" s="58"/>
      <c r="AG14" s="58"/>
      <c r="AH14" s="58"/>
      <c r="AI14" s="58"/>
      <c r="AJ14" s="58"/>
    </row>
    <row r="15" spans="2:36" s="6" customFormat="1" ht="15" customHeight="1">
      <c r="B15" s="32" t="s">
        <v>37</v>
      </c>
      <c r="C15" s="7"/>
      <c r="D15" s="106" t="s">
        <v>53</v>
      </c>
      <c r="E15" s="107"/>
      <c r="F15" s="107"/>
      <c r="G15" s="107"/>
      <c r="H15" s="108"/>
      <c r="I15" s="106" t="s">
        <v>54</v>
      </c>
      <c r="J15" s="107"/>
      <c r="K15" s="107"/>
      <c r="L15" s="107"/>
      <c r="M15" s="108"/>
      <c r="N15" s="106" t="s">
        <v>55</v>
      </c>
      <c r="O15" s="107"/>
      <c r="P15" s="107"/>
      <c r="Q15" s="107"/>
      <c r="R15" s="108"/>
      <c r="S15" s="106" t="s">
        <v>56</v>
      </c>
      <c r="T15" s="107"/>
      <c r="U15" s="107"/>
      <c r="V15" s="107"/>
      <c r="W15" s="108"/>
      <c r="X15" s="106" t="s">
        <v>15</v>
      </c>
      <c r="Y15" s="107"/>
      <c r="Z15" s="108"/>
      <c r="AA15" s="106" t="s">
        <v>16</v>
      </c>
      <c r="AB15" s="108"/>
      <c r="AD15" s="58"/>
      <c r="AE15" s="58"/>
      <c r="AF15" s="58"/>
      <c r="AG15" s="58"/>
      <c r="AH15" s="58"/>
      <c r="AI15" s="58"/>
      <c r="AJ15" s="58"/>
    </row>
    <row r="16" spans="2:36" s="6" customFormat="1" ht="15" customHeight="1">
      <c r="B16" s="105" t="s">
        <v>46</v>
      </c>
      <c r="C16" s="83" t="s">
        <v>49</v>
      </c>
      <c r="D16" s="139"/>
      <c r="E16" s="140"/>
      <c r="F16" s="140"/>
      <c r="G16" s="140"/>
      <c r="H16" s="141"/>
      <c r="I16" s="15" t="str">
        <f>IF(I17="","",IF(I17&gt;M17,"○","×"))</f>
        <v>○</v>
      </c>
      <c r="J16" s="25">
        <v>15</v>
      </c>
      <c r="K16" s="13" t="s">
        <v>25</v>
      </c>
      <c r="L16" s="25">
        <v>9</v>
      </c>
      <c r="M16" s="26"/>
      <c r="N16" s="15" t="str">
        <f>IF(N17="","",IF(N17&gt;R17,"○","×"))</f>
        <v>○</v>
      </c>
      <c r="O16" s="25">
        <v>15</v>
      </c>
      <c r="P16" s="13" t="s">
        <v>25</v>
      </c>
      <c r="Q16" s="25">
        <v>8</v>
      </c>
      <c r="R16" s="26"/>
      <c r="S16" s="15" t="str">
        <f>IF(S17="","",IF(S17&gt;W17,"○","×"))</f>
        <v>○</v>
      </c>
      <c r="T16" s="25">
        <v>15</v>
      </c>
      <c r="U16" s="13" t="s">
        <v>25</v>
      </c>
      <c r="V16" s="25">
        <v>13</v>
      </c>
      <c r="W16" s="26"/>
      <c r="X16" s="125">
        <f>IF(I16="","",COUNTIF(I16:W16,"○"))</f>
        <v>3</v>
      </c>
      <c r="Y16" s="119" t="s">
        <v>18</v>
      </c>
      <c r="Z16" s="122">
        <f>IF(I16="","",COUNTIF(I16:W16,"×"))</f>
        <v>0</v>
      </c>
      <c r="AA16" s="125">
        <f>IF(AD17="","",RANK(AD17,AD16:AD27))</f>
        <v>1</v>
      </c>
      <c r="AB16" s="122"/>
      <c r="AD16" s="58"/>
      <c r="AE16" s="58">
        <f>IF(J16="","",IF(J16&gt;L16,1,0))</f>
        <v>1</v>
      </c>
      <c r="AF16" s="58">
        <f>IF(J16="","",IF(J16&lt;L16,1,0))</f>
        <v>0</v>
      </c>
      <c r="AG16" s="58">
        <f>IF(O16="","",IF(O16&gt;Q16,1,0))</f>
        <v>1</v>
      </c>
      <c r="AH16" s="58">
        <f>IF(O16="","",IF(O16&lt;Q16,1,0))</f>
        <v>0</v>
      </c>
      <c r="AI16" s="58">
        <f>IF(T16="","",IF(T16&gt;V16,1,0))</f>
        <v>1</v>
      </c>
      <c r="AJ16" s="58">
        <f>IF(T16="","",IF(T16&lt;V16,1,0))</f>
        <v>0</v>
      </c>
    </row>
    <row r="17" spans="2:36" s="6" customFormat="1" ht="15" customHeight="1">
      <c r="B17" s="81"/>
      <c r="C17" s="84"/>
      <c r="D17" s="142"/>
      <c r="E17" s="143"/>
      <c r="F17" s="143"/>
      <c r="G17" s="143"/>
      <c r="H17" s="144"/>
      <c r="I17" s="128">
        <f>IF(J16="","",SUM(AE16:AE18))</f>
        <v>2</v>
      </c>
      <c r="J17" s="10">
        <v>15</v>
      </c>
      <c r="K17" s="13" t="s">
        <v>19</v>
      </c>
      <c r="L17" s="10">
        <v>7</v>
      </c>
      <c r="M17" s="126">
        <f>IF(J16="","",SUM(AF16:AF18))</f>
        <v>0</v>
      </c>
      <c r="N17" s="128">
        <f>IF(O16="","",SUM(AG16:AG18))</f>
        <v>2</v>
      </c>
      <c r="O17" s="10">
        <v>15</v>
      </c>
      <c r="P17" s="13" t="s">
        <v>19</v>
      </c>
      <c r="Q17" s="10">
        <v>5</v>
      </c>
      <c r="R17" s="126">
        <f>IF(O16="","",SUM(AH16:AH18))</f>
        <v>0</v>
      </c>
      <c r="S17" s="128">
        <f>IF(T16="","",SUM(AI16:AI18))</f>
        <v>2</v>
      </c>
      <c r="T17" s="10">
        <v>18</v>
      </c>
      <c r="U17" s="13" t="s">
        <v>26</v>
      </c>
      <c r="V17" s="10">
        <v>16</v>
      </c>
      <c r="W17" s="126">
        <f>IF(T16="","",SUM(AJ16:AJ18))</f>
        <v>0</v>
      </c>
      <c r="X17" s="84"/>
      <c r="Y17" s="120"/>
      <c r="Z17" s="123"/>
      <c r="AA17" s="84"/>
      <c r="AB17" s="123"/>
      <c r="AD17" s="59">
        <f>IF(X16="","",X16*1000+(S17+I17+N17)*100+((S17+I17+N17)-(W17+M17+R17))*10+((SUM(T16:T18)+SUM(J16:J18)+SUM(O16:O18))-(SUM(V16:V18)+SUM(L16:L18)+SUM(Q16:Q18))))</f>
        <v>3695</v>
      </c>
      <c r="AE17" s="58">
        <f>IF(J17="","",IF(J17&gt;L17,1,0))</f>
        <v>1</v>
      </c>
      <c r="AF17" s="58">
        <f>IF(J17="","",IF(J17&lt;L17,1,0))</f>
        <v>0</v>
      </c>
      <c r="AG17" s="58">
        <f>IF(O17="","",IF(O17&gt;Q17,1,0))</f>
        <v>1</v>
      </c>
      <c r="AH17" s="58">
        <f>IF(O17="","",IF(O17&lt;Q17,1,0))</f>
        <v>0</v>
      </c>
      <c r="AI17" s="58">
        <f>IF(T17="","",IF(T17&gt;V17,1,0))</f>
        <v>1</v>
      </c>
      <c r="AJ17" s="58">
        <f>IF(T17="","",IF(T17&lt;V17,1,0))</f>
        <v>0</v>
      </c>
    </row>
    <row r="18" spans="2:36" s="6" customFormat="1" ht="15" customHeight="1">
      <c r="B18" s="82"/>
      <c r="C18" s="85"/>
      <c r="D18" s="145"/>
      <c r="E18" s="146"/>
      <c r="F18" s="146"/>
      <c r="G18" s="146"/>
      <c r="H18" s="147"/>
      <c r="I18" s="129"/>
      <c r="J18" s="27"/>
      <c r="K18" s="13" t="s">
        <v>19</v>
      </c>
      <c r="L18" s="27"/>
      <c r="M18" s="127"/>
      <c r="N18" s="129"/>
      <c r="O18" s="27"/>
      <c r="P18" s="24" t="s">
        <v>19</v>
      </c>
      <c r="Q18" s="27"/>
      <c r="R18" s="127"/>
      <c r="S18" s="129"/>
      <c r="T18" s="27"/>
      <c r="U18" s="13" t="s">
        <v>19</v>
      </c>
      <c r="V18" s="27"/>
      <c r="W18" s="127"/>
      <c r="X18" s="85"/>
      <c r="Y18" s="121"/>
      <c r="Z18" s="124"/>
      <c r="AA18" s="85"/>
      <c r="AB18" s="124"/>
      <c r="AD18" s="58"/>
      <c r="AE18" s="58">
        <f>IF(J18="","",IF(J18&gt;L18,1,0))</f>
      </c>
      <c r="AF18" s="58">
        <f>IF(J18="","",IF(J18&lt;L18,1,0))</f>
      </c>
      <c r="AG18" s="58">
        <f>IF(O18="","",IF(O18&gt;Q18,1,0))</f>
      </c>
      <c r="AH18" s="58">
        <f>IF(O18="","",IF(O18&lt;Q18,1,0))</f>
      </c>
      <c r="AI18" s="58">
        <f>IF(T18="","",IF(T18&gt;V18,1,0))</f>
      </c>
      <c r="AJ18" s="58">
        <f>IF(T18="","",IF(T18&lt;V18,1,0))</f>
      </c>
    </row>
    <row r="19" spans="2:36" s="6" customFormat="1" ht="15" customHeight="1">
      <c r="B19" s="105" t="s">
        <v>47</v>
      </c>
      <c r="C19" s="83" t="s">
        <v>50</v>
      </c>
      <c r="D19" s="28" t="str">
        <f>IF(D20="","",IF(D20&gt;H20,"○","×"))</f>
        <v>×</v>
      </c>
      <c r="E19" s="16">
        <f>IF(L16="","",L16)</f>
        <v>9</v>
      </c>
      <c r="F19" s="13" t="s">
        <v>27</v>
      </c>
      <c r="G19" s="16">
        <f>IF(J16="","",J16)</f>
        <v>15</v>
      </c>
      <c r="H19" s="29"/>
      <c r="I19" s="130"/>
      <c r="J19" s="131"/>
      <c r="K19" s="131"/>
      <c r="L19" s="131"/>
      <c r="M19" s="132"/>
      <c r="N19" s="28" t="str">
        <f>IF(N20="","",IF(N20&gt;R20,"○","×"))</f>
        <v>×</v>
      </c>
      <c r="O19" s="10">
        <v>3</v>
      </c>
      <c r="P19" s="13" t="s">
        <v>28</v>
      </c>
      <c r="Q19" s="10">
        <v>15</v>
      </c>
      <c r="R19" s="29"/>
      <c r="S19" s="28" t="str">
        <f>IF(S20="","",IF(S20&gt;W20,"○","×"))</f>
        <v>×</v>
      </c>
      <c r="T19" s="10">
        <v>7</v>
      </c>
      <c r="U19" s="21" t="s">
        <v>28</v>
      </c>
      <c r="V19" s="10">
        <v>15</v>
      </c>
      <c r="W19" s="29"/>
      <c r="X19" s="125">
        <f>IF(D19="","",COUNTIF(D19:W21,"○"))</f>
        <v>0</v>
      </c>
      <c r="Y19" s="119" t="s">
        <v>18</v>
      </c>
      <c r="Z19" s="122">
        <f>IF(D19="","",COUNTIF(D19:W21,"×"))</f>
        <v>3</v>
      </c>
      <c r="AA19" s="125">
        <f>IF(AD20="","",RANK(AD20,AD16:AD27))</f>
        <v>4</v>
      </c>
      <c r="AB19" s="122"/>
      <c r="AD19" s="58"/>
      <c r="AE19" s="58">
        <f>IF(O19="","",IF(O19&gt;Q19,1,0))</f>
        <v>0</v>
      </c>
      <c r="AF19" s="58">
        <f>IF(O19="","",IF(O19&lt;Q19,1,0))</f>
        <v>1</v>
      </c>
      <c r="AG19" s="58">
        <f>IF(T19="","",IF(T19&gt;V19,1,0))</f>
        <v>0</v>
      </c>
      <c r="AH19" s="58">
        <f>IF(T19="","",IF(T19&lt;V19,1,0))</f>
        <v>1</v>
      </c>
      <c r="AI19" s="58"/>
      <c r="AJ19" s="58"/>
    </row>
    <row r="20" spans="2:36" s="6" customFormat="1" ht="15" customHeight="1">
      <c r="B20" s="81"/>
      <c r="C20" s="84"/>
      <c r="D20" s="92">
        <f>M17</f>
        <v>0</v>
      </c>
      <c r="E20" s="16">
        <f>IF(L17="","",L17)</f>
        <v>7</v>
      </c>
      <c r="F20" s="13" t="s">
        <v>29</v>
      </c>
      <c r="G20" s="16">
        <f>IF(J17="","",J17)</f>
        <v>15</v>
      </c>
      <c r="H20" s="126">
        <f>I17</f>
        <v>2</v>
      </c>
      <c r="I20" s="133"/>
      <c r="J20" s="134"/>
      <c r="K20" s="134"/>
      <c r="L20" s="134"/>
      <c r="M20" s="135"/>
      <c r="N20" s="128">
        <f>IF(O19="","",SUM(AE19:AE21))</f>
        <v>1</v>
      </c>
      <c r="O20" s="10">
        <v>15</v>
      </c>
      <c r="P20" s="13" t="s">
        <v>30</v>
      </c>
      <c r="Q20" s="10">
        <v>10</v>
      </c>
      <c r="R20" s="126">
        <f>IF(O19="","",SUM(AF19:AF21))</f>
        <v>2</v>
      </c>
      <c r="S20" s="128">
        <f>IF(T19="","",SUM(AG19:AG21))</f>
        <v>0</v>
      </c>
      <c r="T20" s="10">
        <v>19</v>
      </c>
      <c r="U20" s="13" t="s">
        <v>28</v>
      </c>
      <c r="V20" s="10">
        <v>21</v>
      </c>
      <c r="W20" s="126">
        <f>IF(T19="","",SUM(AH19:AH21))</f>
        <v>2</v>
      </c>
      <c r="X20" s="84"/>
      <c r="Y20" s="120"/>
      <c r="Z20" s="123"/>
      <c r="AA20" s="84"/>
      <c r="AB20" s="123"/>
      <c r="AD20" s="58">
        <f>IF(X19="","",X19*1000+(D20+S20+N20)*100+((D20+S20+N20)-(H20+W20+R20))*10+((SUM(E19:E21)+SUM(T19:T21)+SUM(O19:O21))-(SUM(G19:G21)+SUM(V19:V21)+SUM(Q19:Q21))))</f>
        <v>17</v>
      </c>
      <c r="AE20" s="58">
        <f>IF(O20="","",IF(O20&gt;Q20,1,0))</f>
        <v>1</v>
      </c>
      <c r="AF20" s="58">
        <f>IF(O20="","",IF(O20&lt;Q20,1,0))</f>
        <v>0</v>
      </c>
      <c r="AG20" s="58">
        <f>IF(T20="","",IF(T20&gt;V20,1,0))</f>
        <v>0</v>
      </c>
      <c r="AH20" s="58">
        <f>IF(T20="","",IF(T20&lt;V20,1,0))</f>
        <v>1</v>
      </c>
      <c r="AI20" s="58"/>
      <c r="AJ20" s="58"/>
    </row>
    <row r="21" spans="2:36" s="6" customFormat="1" ht="15" customHeight="1">
      <c r="B21" s="82"/>
      <c r="C21" s="85"/>
      <c r="D21" s="93"/>
      <c r="E21" s="16">
        <f>IF(L18="","",L18)</f>
      </c>
      <c r="F21" s="13" t="s">
        <v>27</v>
      </c>
      <c r="G21" s="16">
        <f>IF(J18="","",J18)</f>
      </c>
      <c r="H21" s="127"/>
      <c r="I21" s="136"/>
      <c r="J21" s="137"/>
      <c r="K21" s="137"/>
      <c r="L21" s="137"/>
      <c r="M21" s="138"/>
      <c r="N21" s="129"/>
      <c r="O21" s="27">
        <v>16</v>
      </c>
      <c r="P21" s="13" t="s">
        <v>31</v>
      </c>
      <c r="Q21" s="27">
        <v>18</v>
      </c>
      <c r="R21" s="127"/>
      <c r="S21" s="129"/>
      <c r="T21" s="27"/>
      <c r="U21" s="13" t="s">
        <v>31</v>
      </c>
      <c r="V21" s="27"/>
      <c r="W21" s="127"/>
      <c r="X21" s="85"/>
      <c r="Y21" s="121"/>
      <c r="Z21" s="124"/>
      <c r="AA21" s="85"/>
      <c r="AB21" s="124"/>
      <c r="AD21" s="58"/>
      <c r="AE21" s="58">
        <f>IF(O21="","",IF(O21&gt;Q21,1,0))</f>
        <v>0</v>
      </c>
      <c r="AF21" s="58">
        <f>IF(O21="","",IF(O21&lt;Q21,1,0))</f>
        <v>1</v>
      </c>
      <c r="AG21" s="58">
        <f>IF(T21="","",IF(T21&gt;V21,1,0))</f>
      </c>
      <c r="AH21" s="58">
        <f>IF(T21="","",IF(T21&lt;V21,1,0))</f>
      </c>
      <c r="AI21" s="58"/>
      <c r="AJ21" s="58"/>
    </row>
    <row r="22" spans="2:36" s="6" customFormat="1" ht="15" customHeight="1">
      <c r="B22" s="105" t="s">
        <v>48</v>
      </c>
      <c r="C22" s="83" t="s">
        <v>51</v>
      </c>
      <c r="D22" s="28" t="str">
        <f>IF(D23="","",IF(D23&gt;H23,"○","×"))</f>
        <v>×</v>
      </c>
      <c r="E22" s="12">
        <f>IF(Q16="","",Q16)</f>
        <v>8</v>
      </c>
      <c r="F22" s="21" t="s">
        <v>32</v>
      </c>
      <c r="G22" s="12">
        <f>IF(O16="","",O16)</f>
        <v>15</v>
      </c>
      <c r="H22" s="29"/>
      <c r="I22" s="28" t="str">
        <f>IF(I23="","",IF(I23&gt;M23,"○","×"))</f>
        <v>○</v>
      </c>
      <c r="J22" s="10">
        <f>IF(Q19="","",Q19)</f>
        <v>15</v>
      </c>
      <c r="K22" s="13" t="s">
        <v>33</v>
      </c>
      <c r="L22" s="10">
        <f>IF(O19="","",O19)</f>
        <v>3</v>
      </c>
      <c r="M22" s="29"/>
      <c r="N22" s="130"/>
      <c r="O22" s="131"/>
      <c r="P22" s="131"/>
      <c r="Q22" s="131"/>
      <c r="R22" s="132"/>
      <c r="S22" s="28" t="str">
        <f>IF(S23="","",IF(S23&gt;W23,"○","×"))</f>
        <v>×</v>
      </c>
      <c r="T22" s="10">
        <v>9</v>
      </c>
      <c r="U22" s="21" t="s">
        <v>34</v>
      </c>
      <c r="V22" s="10">
        <v>15</v>
      </c>
      <c r="W22" s="29"/>
      <c r="X22" s="125">
        <f>IF(D22="","",COUNTIF(D22:W24,"○"))</f>
        <v>1</v>
      </c>
      <c r="Y22" s="119" t="s">
        <v>18</v>
      </c>
      <c r="Z22" s="122">
        <f>IF(D22="","",COUNTIF(D22:W24,"×"))</f>
        <v>2</v>
      </c>
      <c r="AA22" s="125">
        <f>IF(AD23="","",RANK(AD23,AD16:AD27))</f>
        <v>3</v>
      </c>
      <c r="AB22" s="122"/>
      <c r="AD22" s="58"/>
      <c r="AE22" s="58">
        <f>IF(T22="","",IF(T22&gt;V22,1,0))</f>
        <v>0</v>
      </c>
      <c r="AF22" s="58">
        <f>IF(T22="","",IF(T22&lt;V22,1,0))</f>
        <v>1</v>
      </c>
      <c r="AG22" s="58"/>
      <c r="AH22" s="58"/>
      <c r="AI22" s="58"/>
      <c r="AJ22" s="58"/>
    </row>
    <row r="23" spans="2:36" s="6" customFormat="1" ht="15" customHeight="1">
      <c r="B23" s="81"/>
      <c r="C23" s="84"/>
      <c r="D23" s="92">
        <f>R17</f>
        <v>0</v>
      </c>
      <c r="E23" s="16">
        <f>IF(Q17="","",Q17)</f>
        <v>5</v>
      </c>
      <c r="F23" s="13" t="s">
        <v>35</v>
      </c>
      <c r="G23" s="16">
        <f>IF(O17="","",O17)</f>
        <v>15</v>
      </c>
      <c r="H23" s="126">
        <f>N17</f>
        <v>2</v>
      </c>
      <c r="I23" s="128">
        <f>R20</f>
        <v>2</v>
      </c>
      <c r="J23" s="10">
        <f>IF(Q20="","",Q20)</f>
        <v>10</v>
      </c>
      <c r="K23" s="13" t="s">
        <v>19</v>
      </c>
      <c r="L23" s="10">
        <f>IF(O20="","",O20)</f>
        <v>15</v>
      </c>
      <c r="M23" s="126">
        <f>N20</f>
        <v>1</v>
      </c>
      <c r="N23" s="133"/>
      <c r="O23" s="134"/>
      <c r="P23" s="134"/>
      <c r="Q23" s="134"/>
      <c r="R23" s="135"/>
      <c r="S23" s="128">
        <f>IF(T22="","",SUM(AE22:AE24))</f>
        <v>0</v>
      </c>
      <c r="T23" s="10">
        <v>9</v>
      </c>
      <c r="U23" s="13" t="s">
        <v>19</v>
      </c>
      <c r="V23" s="10">
        <v>15</v>
      </c>
      <c r="W23" s="126">
        <f>IF(T22="","",SUM(AF22:AF24))</f>
        <v>2</v>
      </c>
      <c r="X23" s="84"/>
      <c r="Y23" s="120"/>
      <c r="Z23" s="123"/>
      <c r="AA23" s="84"/>
      <c r="AB23" s="123"/>
      <c r="AD23" s="59">
        <f>IF(X22="","",X22*1000+(D23+I23+S23)*100+((D23+I23+S23)-(H23+M23+W23))*10+((SUM(E22:E24)+SUM(J22:J24)+SUM(T22:T24))-(SUM(G22:G24)+SUM(L22:L24)+SUM(V22:V24))))</f>
        <v>1150</v>
      </c>
      <c r="AE23" s="58">
        <f>IF(T23="","",IF(T23&gt;V23,1,0))</f>
        <v>0</v>
      </c>
      <c r="AF23" s="58">
        <f>IF(T23="","",IF(T23&lt;V23,1,0))</f>
        <v>1</v>
      </c>
      <c r="AG23" s="58"/>
      <c r="AH23" s="58"/>
      <c r="AI23" s="58"/>
      <c r="AJ23" s="58"/>
    </row>
    <row r="24" spans="2:36" s="6" customFormat="1" ht="15" customHeight="1">
      <c r="B24" s="82"/>
      <c r="C24" s="85"/>
      <c r="D24" s="93"/>
      <c r="E24" s="18">
        <f>IF(Q18="","",Q18)</f>
      </c>
      <c r="F24" s="13" t="s">
        <v>19</v>
      </c>
      <c r="G24" s="16">
        <f>IF(O18="","",O18)</f>
      </c>
      <c r="H24" s="127"/>
      <c r="I24" s="129"/>
      <c r="J24" s="27">
        <f>IF(Q21="","",Q21)</f>
        <v>18</v>
      </c>
      <c r="K24" s="13" t="s">
        <v>19</v>
      </c>
      <c r="L24" s="27">
        <f>IF(O21="","",O21)</f>
        <v>16</v>
      </c>
      <c r="M24" s="127"/>
      <c r="N24" s="136"/>
      <c r="O24" s="137"/>
      <c r="P24" s="137"/>
      <c r="Q24" s="137"/>
      <c r="R24" s="138"/>
      <c r="S24" s="129"/>
      <c r="T24" s="27"/>
      <c r="U24" s="24" t="s">
        <v>19</v>
      </c>
      <c r="V24" s="27"/>
      <c r="W24" s="127"/>
      <c r="X24" s="85"/>
      <c r="Y24" s="121"/>
      <c r="Z24" s="124"/>
      <c r="AA24" s="85"/>
      <c r="AB24" s="124"/>
      <c r="AD24" s="58"/>
      <c r="AE24" s="58">
        <f>IF(T24="","",IF(T24&gt;V24,1,0))</f>
      </c>
      <c r="AF24" s="58">
        <f>IF(T24="","",IF(T24&lt;V24,1,0))</f>
      </c>
      <c r="AG24" s="58"/>
      <c r="AH24" s="58"/>
      <c r="AI24" s="58"/>
      <c r="AJ24" s="58"/>
    </row>
    <row r="25" spans="2:36" s="6" customFormat="1" ht="15" customHeight="1">
      <c r="B25" s="105" t="s">
        <v>47</v>
      </c>
      <c r="C25" s="83" t="s">
        <v>52</v>
      </c>
      <c r="D25" s="28" t="str">
        <f>IF(D26="","",IF(D26&gt;H26,"○","×"))</f>
        <v>×</v>
      </c>
      <c r="E25" s="16">
        <f>IF(V16="","",V16)</f>
        <v>13</v>
      </c>
      <c r="F25" s="21" t="s">
        <v>19</v>
      </c>
      <c r="G25" s="12">
        <f>IF(T16="","",T16)</f>
        <v>15</v>
      </c>
      <c r="H25" s="29"/>
      <c r="I25" s="28" t="str">
        <f>IF(I26="","",IF(I26&gt;M26,"○","×"))</f>
        <v>○</v>
      </c>
      <c r="J25" s="10">
        <f>IF(V19="","",V19)</f>
        <v>15</v>
      </c>
      <c r="K25" s="21" t="s">
        <v>19</v>
      </c>
      <c r="L25" s="10">
        <f>IF(T19="","",T19)</f>
        <v>7</v>
      </c>
      <c r="M25" s="29"/>
      <c r="N25" s="28" t="str">
        <f>IF(N26="","",IF(N26&gt;R26,"○","×"))</f>
        <v>○</v>
      </c>
      <c r="O25" s="10">
        <f>IF(V22="","",V22)</f>
        <v>15</v>
      </c>
      <c r="P25" s="13" t="s">
        <v>19</v>
      </c>
      <c r="Q25" s="10">
        <f>IF(T22="","",T22)</f>
        <v>9</v>
      </c>
      <c r="R25" s="29"/>
      <c r="S25" s="130"/>
      <c r="T25" s="131"/>
      <c r="U25" s="131"/>
      <c r="V25" s="131"/>
      <c r="W25" s="132"/>
      <c r="X25" s="125">
        <f>IF(D25="","",COUNTIF(D25:R25,"○"))</f>
        <v>2</v>
      </c>
      <c r="Y25" s="119" t="s">
        <v>18</v>
      </c>
      <c r="Z25" s="122">
        <f>IF(D25="","",COUNTIF(D25:R25,"×"))</f>
        <v>1</v>
      </c>
      <c r="AA25" s="125">
        <f>IF(AD26="","",RANK(AD26,AD16:AD27))</f>
        <v>2</v>
      </c>
      <c r="AB25" s="122"/>
      <c r="AD25" s="58"/>
      <c r="AE25" s="58"/>
      <c r="AF25" s="58"/>
      <c r="AG25" s="58"/>
      <c r="AH25" s="58"/>
      <c r="AI25" s="58"/>
      <c r="AJ25" s="58"/>
    </row>
    <row r="26" spans="2:36" s="6" customFormat="1" ht="15" customHeight="1">
      <c r="B26" s="81"/>
      <c r="C26" s="84"/>
      <c r="D26" s="92">
        <f>W17</f>
        <v>0</v>
      </c>
      <c r="E26" s="16">
        <f>IF(V17="","",V17)</f>
        <v>16</v>
      </c>
      <c r="F26" s="13" t="s">
        <v>19</v>
      </c>
      <c r="G26" s="16">
        <f>IF(T17="","",T17)</f>
        <v>18</v>
      </c>
      <c r="H26" s="126">
        <f>S17</f>
        <v>2</v>
      </c>
      <c r="I26" s="128">
        <f>W20</f>
        <v>2</v>
      </c>
      <c r="J26" s="10">
        <f>IF(V20="","",V20)</f>
        <v>21</v>
      </c>
      <c r="K26" s="13" t="s">
        <v>19</v>
      </c>
      <c r="L26" s="10">
        <f>IF(T20="","",T20)</f>
        <v>19</v>
      </c>
      <c r="M26" s="126">
        <f>S20</f>
        <v>0</v>
      </c>
      <c r="N26" s="128">
        <f>W23</f>
        <v>2</v>
      </c>
      <c r="O26" s="10">
        <f>IF(V23="","",V23)</f>
        <v>15</v>
      </c>
      <c r="P26" s="13" t="s">
        <v>19</v>
      </c>
      <c r="Q26" s="10">
        <f>IF(T23="","",T23)</f>
        <v>9</v>
      </c>
      <c r="R26" s="126">
        <f>S23</f>
        <v>0</v>
      </c>
      <c r="S26" s="133"/>
      <c r="T26" s="134"/>
      <c r="U26" s="134"/>
      <c r="V26" s="134"/>
      <c r="W26" s="135"/>
      <c r="X26" s="84"/>
      <c r="Y26" s="120"/>
      <c r="Z26" s="123"/>
      <c r="AA26" s="84"/>
      <c r="AB26" s="123"/>
      <c r="AD26" s="59">
        <f>IF(X25="","",X25*1000+(D26+I26+N26)*100+((D26+I26+N26)-(H26+M26+R26))*10+((SUM(E25:E27)+SUM(J25:J27)+SUM(O25:O27))-(SUM(G25:G27)+SUM(L25:L27)+SUM(Q25:Q27))))</f>
        <v>2438</v>
      </c>
      <c r="AE26" s="58"/>
      <c r="AF26" s="58"/>
      <c r="AG26" s="58"/>
      <c r="AH26" s="58"/>
      <c r="AI26" s="58"/>
      <c r="AJ26" s="58"/>
    </row>
    <row r="27" spans="2:36" s="30" customFormat="1" ht="15" customHeight="1">
      <c r="B27" s="82"/>
      <c r="C27" s="85"/>
      <c r="D27" s="93"/>
      <c r="E27" s="18">
        <f>IF(V18="","",V18)</f>
      </c>
      <c r="F27" s="24" t="s">
        <v>19</v>
      </c>
      <c r="G27" s="18">
        <f>IF(T18="","",T18)</f>
      </c>
      <c r="H27" s="127"/>
      <c r="I27" s="129"/>
      <c r="J27" s="10">
        <f>IF(V21="","",V21)</f>
      </c>
      <c r="K27" s="24" t="s">
        <v>19</v>
      </c>
      <c r="L27" s="27">
        <f>IF(T21="","",T21)</f>
      </c>
      <c r="M27" s="127"/>
      <c r="N27" s="129"/>
      <c r="O27" s="27">
        <f>IF(V24="","",V24)</f>
      </c>
      <c r="P27" s="24" t="s">
        <v>19</v>
      </c>
      <c r="Q27" s="27">
        <f>IF(T24="","",T24)</f>
      </c>
      <c r="R27" s="127"/>
      <c r="S27" s="136"/>
      <c r="T27" s="137"/>
      <c r="U27" s="137"/>
      <c r="V27" s="137"/>
      <c r="W27" s="138"/>
      <c r="X27" s="85"/>
      <c r="Y27" s="121"/>
      <c r="Z27" s="124"/>
      <c r="AA27" s="85"/>
      <c r="AB27" s="124"/>
      <c r="AC27" s="6"/>
      <c r="AD27" s="58"/>
      <c r="AE27" s="58"/>
      <c r="AF27" s="58"/>
      <c r="AG27" s="58"/>
      <c r="AH27" s="58"/>
      <c r="AI27" s="58"/>
      <c r="AJ27" s="58"/>
    </row>
    <row r="28" ht="13.5">
      <c r="J28" s="31"/>
    </row>
    <row r="29" ht="13.5">
      <c r="J29" s="20"/>
    </row>
    <row r="32" spans="2:14" ht="13.5">
      <c r="B32" s="33" t="s">
        <v>57</v>
      </c>
      <c r="N32" s="33" t="s">
        <v>58</v>
      </c>
    </row>
    <row r="33" spans="2:21" ht="14.25" thickBot="1">
      <c r="B33" s="60" t="str">
        <f>INDEX(B5:B13,MATCH(1,V5:V13,0),1)</f>
        <v>(神　郷)　</v>
      </c>
      <c r="C33" s="61" t="str">
        <f>INDEX(C5:C13,MATCH(1,V5:V13,0),1)</f>
        <v>田坂　颯汰
田坂　厚司</v>
      </c>
      <c r="D33" s="44"/>
      <c r="E33" s="44"/>
      <c r="F33" s="44"/>
      <c r="G33" s="44"/>
      <c r="H33" s="50"/>
      <c r="I33" s="34"/>
      <c r="J33" s="34"/>
      <c r="K33" s="34"/>
      <c r="L33" s="34"/>
      <c r="M33" s="34"/>
      <c r="N33" s="61" t="str">
        <f>INDEX(C16:C27,MATCH(1,AA16:AA27,0),1)</f>
        <v>福本　桜輝
濱岡　直貴</v>
      </c>
      <c r="O33" s="61"/>
      <c r="P33" s="61"/>
      <c r="Q33" s="61"/>
      <c r="R33" s="61"/>
      <c r="S33" s="60" t="str">
        <f>INDEX(B16:B27,MATCH(1,AA16:AA27,0),1)</f>
        <v>(新　小)</v>
      </c>
      <c r="T33" s="60"/>
      <c r="U33" s="60"/>
    </row>
    <row r="34" spans="2:21" ht="13.5">
      <c r="B34" s="60"/>
      <c r="C34" s="61"/>
      <c r="H34" s="152" t="s">
        <v>259</v>
      </c>
      <c r="I34" s="153"/>
      <c r="N34" s="61"/>
      <c r="O34" s="61"/>
      <c r="P34" s="61"/>
      <c r="Q34" s="61"/>
      <c r="R34" s="61"/>
      <c r="S34" s="60"/>
      <c r="T34" s="60"/>
      <c r="U34" s="60"/>
    </row>
    <row r="35" spans="8:9" ht="13.5">
      <c r="H35" s="72"/>
      <c r="I35" s="72"/>
    </row>
    <row r="36" spans="8:9" ht="13.5">
      <c r="H36" s="72"/>
      <c r="I36" s="72"/>
    </row>
    <row r="39" spans="2:15" s="4" customFormat="1" ht="21" customHeight="1">
      <c r="B39" s="112" t="s">
        <v>7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</row>
    <row r="41" spans="2:28" s="6" customFormat="1" ht="15" customHeight="1">
      <c r="B41" s="32" t="s">
        <v>80</v>
      </c>
      <c r="C41" s="7"/>
      <c r="D41" s="106" t="s">
        <v>90</v>
      </c>
      <c r="E41" s="107"/>
      <c r="F41" s="107"/>
      <c r="G41" s="107"/>
      <c r="H41" s="108"/>
      <c r="I41" s="106" t="s">
        <v>91</v>
      </c>
      <c r="J41" s="107"/>
      <c r="K41" s="107"/>
      <c r="L41" s="107"/>
      <c r="M41" s="108"/>
      <c r="N41" s="106" t="s">
        <v>92</v>
      </c>
      <c r="O41" s="107"/>
      <c r="P41" s="107"/>
      <c r="Q41" s="107"/>
      <c r="R41" s="108"/>
      <c r="S41" s="106" t="s">
        <v>93</v>
      </c>
      <c r="T41" s="107"/>
      <c r="U41" s="107"/>
      <c r="V41" s="107"/>
      <c r="W41" s="108"/>
      <c r="X41" s="106" t="s">
        <v>15</v>
      </c>
      <c r="Y41" s="107"/>
      <c r="Z41" s="108"/>
      <c r="AA41" s="106" t="s">
        <v>16</v>
      </c>
      <c r="AB41" s="108"/>
    </row>
    <row r="42" spans="2:36" s="6" customFormat="1" ht="15" customHeight="1">
      <c r="B42" s="105" t="s">
        <v>83</v>
      </c>
      <c r="C42" s="83" t="s">
        <v>85</v>
      </c>
      <c r="D42" s="139"/>
      <c r="E42" s="140"/>
      <c r="F42" s="140"/>
      <c r="G42" s="140"/>
      <c r="H42" s="141"/>
      <c r="I42" s="15" t="str">
        <f>IF(I43="","",IF(I43&gt;M43,"○","×"))</f>
        <v>○</v>
      </c>
      <c r="J42" s="25">
        <v>15</v>
      </c>
      <c r="K42" s="13" t="s">
        <v>19</v>
      </c>
      <c r="L42" s="25">
        <v>9</v>
      </c>
      <c r="M42" s="26"/>
      <c r="N42" s="15" t="str">
        <f>IF(N43="","",IF(N43&gt;R43,"○","×"))</f>
        <v>○</v>
      </c>
      <c r="O42" s="25">
        <v>15</v>
      </c>
      <c r="P42" s="13" t="s">
        <v>19</v>
      </c>
      <c r="Q42" s="25">
        <v>9</v>
      </c>
      <c r="R42" s="26"/>
      <c r="S42" s="15" t="str">
        <f>IF(S43="","",IF(S43&gt;W43,"○","×"))</f>
        <v>○</v>
      </c>
      <c r="T42" s="25">
        <v>16</v>
      </c>
      <c r="U42" s="13" t="s">
        <v>59</v>
      </c>
      <c r="V42" s="25">
        <v>14</v>
      </c>
      <c r="W42" s="26"/>
      <c r="X42" s="125">
        <f>IF(I42="","",COUNTIF(I42:W42,"○"))</f>
        <v>3</v>
      </c>
      <c r="Y42" s="119" t="s">
        <v>18</v>
      </c>
      <c r="Z42" s="122">
        <f>IF(I42="","",COUNTIF(I42:W42,"×"))</f>
        <v>0</v>
      </c>
      <c r="AA42" s="125">
        <f>IF(AD43="","",RANK(AD43,AD42:AD53))</f>
        <v>1</v>
      </c>
      <c r="AB42" s="122"/>
      <c r="AD42" s="58"/>
      <c r="AE42" s="58">
        <f>IF(J42="","",IF(J42&gt;L42,1,0))</f>
        <v>1</v>
      </c>
      <c r="AF42" s="58">
        <f>IF(J42="","",IF(J42&lt;L42,1,0))</f>
        <v>0</v>
      </c>
      <c r="AG42" s="58">
        <f>IF(O42="","",IF(O42&gt;Q42,1,0))</f>
        <v>1</v>
      </c>
      <c r="AH42" s="58">
        <f>IF(O42="","",IF(O42&lt;Q42,1,0))</f>
        <v>0</v>
      </c>
      <c r="AI42" s="58">
        <f>IF(T42="","",IF(T42&gt;V42,1,0))</f>
        <v>1</v>
      </c>
      <c r="AJ42" s="58">
        <f>IF(T42="","",IF(T42&lt;V42,1,0))</f>
        <v>0</v>
      </c>
    </row>
    <row r="43" spans="2:36" s="6" customFormat="1" ht="15" customHeight="1">
      <c r="B43" s="81"/>
      <c r="C43" s="84"/>
      <c r="D43" s="142"/>
      <c r="E43" s="143"/>
      <c r="F43" s="143"/>
      <c r="G43" s="143"/>
      <c r="H43" s="144"/>
      <c r="I43" s="128">
        <f>IF(J42="","",SUM(AE42:AE44))</f>
        <v>2</v>
      </c>
      <c r="J43" s="10">
        <v>14</v>
      </c>
      <c r="K43" s="13" t="s">
        <v>60</v>
      </c>
      <c r="L43" s="10">
        <v>16</v>
      </c>
      <c r="M43" s="126">
        <f>IF(J42="","",SUM(AF42:AF44))</f>
        <v>1</v>
      </c>
      <c r="N43" s="128">
        <f>IF(O42="","",SUM(AG42:AG44))</f>
        <v>2</v>
      </c>
      <c r="O43" s="10">
        <v>15</v>
      </c>
      <c r="P43" s="13" t="s">
        <v>61</v>
      </c>
      <c r="Q43" s="10">
        <v>9</v>
      </c>
      <c r="R43" s="126">
        <f>IF(O42="","",SUM(AH42:AH44))</f>
        <v>0</v>
      </c>
      <c r="S43" s="128">
        <f>IF(T42="","",SUM(AI42:AI44))</f>
        <v>2</v>
      </c>
      <c r="T43" s="10">
        <v>7</v>
      </c>
      <c r="U43" s="13" t="s">
        <v>61</v>
      </c>
      <c r="V43" s="10">
        <v>15</v>
      </c>
      <c r="W43" s="126">
        <f>IF(T42="","",SUM(AJ42:AJ44))</f>
        <v>1</v>
      </c>
      <c r="X43" s="84"/>
      <c r="Y43" s="120"/>
      <c r="Z43" s="123"/>
      <c r="AA43" s="84"/>
      <c r="AB43" s="123"/>
      <c r="AD43" s="59">
        <f>IF(X42="","",X42*1000+(S43+I43+N43)*100+((S43+I43+N43)-(W43+M43+R43))*10+((SUM(T42:T44)+SUM(J42:J44)+SUM(O42:O44))-(SUM(V42:V44)+SUM(L42:L44)+SUM(Q42:Q44))))</f>
        <v>3662</v>
      </c>
      <c r="AE43" s="58">
        <f>IF(J43="","",IF(J43&gt;L43,1,0))</f>
        <v>0</v>
      </c>
      <c r="AF43" s="58">
        <f>IF(J43="","",IF(J43&lt;L43,1,0))</f>
        <v>1</v>
      </c>
      <c r="AG43" s="58">
        <f>IF(O43="","",IF(O43&gt;Q43,1,0))</f>
        <v>1</v>
      </c>
      <c r="AH43" s="58">
        <f>IF(O43="","",IF(O43&lt;Q43,1,0))</f>
        <v>0</v>
      </c>
      <c r="AI43" s="58">
        <f>IF(T43="","",IF(T43&gt;V43,1,0))</f>
        <v>0</v>
      </c>
      <c r="AJ43" s="58">
        <f>IF(T43="","",IF(T43&lt;V43,1,0))</f>
        <v>1</v>
      </c>
    </row>
    <row r="44" spans="2:36" s="6" customFormat="1" ht="15" customHeight="1">
      <c r="B44" s="82"/>
      <c r="C44" s="85"/>
      <c r="D44" s="145"/>
      <c r="E44" s="146"/>
      <c r="F44" s="146"/>
      <c r="G44" s="146"/>
      <c r="H44" s="147"/>
      <c r="I44" s="129"/>
      <c r="J44" s="27">
        <v>15</v>
      </c>
      <c r="K44" s="13" t="s">
        <v>62</v>
      </c>
      <c r="L44" s="27">
        <v>11</v>
      </c>
      <c r="M44" s="127"/>
      <c r="N44" s="129"/>
      <c r="O44" s="27"/>
      <c r="P44" s="24" t="s">
        <v>62</v>
      </c>
      <c r="Q44" s="27"/>
      <c r="R44" s="127"/>
      <c r="S44" s="129"/>
      <c r="T44" s="27">
        <v>15</v>
      </c>
      <c r="U44" s="13" t="s">
        <v>62</v>
      </c>
      <c r="V44" s="27">
        <v>7</v>
      </c>
      <c r="W44" s="127"/>
      <c r="X44" s="85"/>
      <c r="Y44" s="121"/>
      <c r="Z44" s="124"/>
      <c r="AA44" s="85"/>
      <c r="AB44" s="124"/>
      <c r="AD44" s="58"/>
      <c r="AE44" s="58">
        <f>IF(J44="","",IF(J44&gt;L44,1,0))</f>
        <v>1</v>
      </c>
      <c r="AF44" s="58">
        <f>IF(J44="","",IF(J44&lt;L44,1,0))</f>
        <v>0</v>
      </c>
      <c r="AG44" s="58">
        <f>IF(O44="","",IF(O44&gt;Q44,1,0))</f>
      </c>
      <c r="AH44" s="58">
        <f>IF(O44="","",IF(O44&lt;Q44,1,0))</f>
      </c>
      <c r="AI44" s="58">
        <f>IF(T44="","",IF(T44&gt;V44,1,0))</f>
        <v>1</v>
      </c>
      <c r="AJ44" s="58">
        <f>IF(T44="","",IF(T44&lt;V44,1,0))</f>
        <v>0</v>
      </c>
    </row>
    <row r="45" spans="2:36" s="6" customFormat="1" ht="15" customHeight="1">
      <c r="B45" s="105" t="s">
        <v>48</v>
      </c>
      <c r="C45" s="83" t="s">
        <v>86</v>
      </c>
      <c r="D45" s="28" t="str">
        <f>IF(D46="","",IF(D46&gt;H46,"○","×"))</f>
        <v>×</v>
      </c>
      <c r="E45" s="16">
        <f>IF(L42="","",L42)</f>
        <v>9</v>
      </c>
      <c r="F45" s="13" t="s">
        <v>63</v>
      </c>
      <c r="G45" s="16">
        <f>IF(J42="","",J42)</f>
        <v>15</v>
      </c>
      <c r="H45" s="29"/>
      <c r="I45" s="130"/>
      <c r="J45" s="131"/>
      <c r="K45" s="131"/>
      <c r="L45" s="131"/>
      <c r="M45" s="132"/>
      <c r="N45" s="28" t="str">
        <f>IF(N46="","",IF(N46&gt;R46,"○","×"))</f>
        <v>○</v>
      </c>
      <c r="O45" s="10">
        <v>15</v>
      </c>
      <c r="P45" s="13" t="s">
        <v>64</v>
      </c>
      <c r="Q45" s="10">
        <v>9</v>
      </c>
      <c r="R45" s="29"/>
      <c r="S45" s="28" t="str">
        <f>IF(S46="","",IF(S46&gt;W46,"○","×"))</f>
        <v>○</v>
      </c>
      <c r="T45" s="10">
        <v>15</v>
      </c>
      <c r="U45" s="21" t="s">
        <v>62</v>
      </c>
      <c r="V45" s="10">
        <v>8</v>
      </c>
      <c r="W45" s="29"/>
      <c r="X45" s="125">
        <f>IF(D45="","",COUNTIF(D45:W47,"○"))</f>
        <v>2</v>
      </c>
      <c r="Y45" s="119" t="s">
        <v>18</v>
      </c>
      <c r="Z45" s="122">
        <f>IF(D45="","",COUNTIF(D45:W47,"×"))</f>
        <v>1</v>
      </c>
      <c r="AA45" s="125">
        <f>IF(AD46="","",RANK(AD46,AD42:AD53))</f>
        <v>2</v>
      </c>
      <c r="AB45" s="122"/>
      <c r="AD45" s="58"/>
      <c r="AE45" s="58">
        <f>IF(O45="","",IF(O45&gt;Q45,1,0))</f>
        <v>1</v>
      </c>
      <c r="AF45" s="58">
        <f>IF(O45="","",IF(O45&lt;Q45,1,0))</f>
        <v>0</v>
      </c>
      <c r="AG45" s="58">
        <f>IF(T45="","",IF(T45&gt;V45,1,0))</f>
        <v>1</v>
      </c>
      <c r="AH45" s="58">
        <f>IF(T45="","",IF(T45&lt;V45,1,0))</f>
        <v>0</v>
      </c>
      <c r="AI45" s="58"/>
      <c r="AJ45" s="58"/>
    </row>
    <row r="46" spans="2:36" s="6" customFormat="1" ht="15" customHeight="1">
      <c r="B46" s="81"/>
      <c r="C46" s="84"/>
      <c r="D46" s="92">
        <f>M43</f>
        <v>1</v>
      </c>
      <c r="E46" s="16">
        <f>IF(L43="","",L43)</f>
        <v>16</v>
      </c>
      <c r="F46" s="13" t="s">
        <v>28</v>
      </c>
      <c r="G46" s="16">
        <f>IF(J43="","",J43)</f>
        <v>14</v>
      </c>
      <c r="H46" s="126">
        <f>I43</f>
        <v>2</v>
      </c>
      <c r="I46" s="133"/>
      <c r="J46" s="134"/>
      <c r="K46" s="134"/>
      <c r="L46" s="134"/>
      <c r="M46" s="135"/>
      <c r="N46" s="128">
        <f>IF(O45="","",SUM(AE45:AE47))</f>
        <v>2</v>
      </c>
      <c r="O46" s="10">
        <v>15</v>
      </c>
      <c r="P46" s="13" t="s">
        <v>65</v>
      </c>
      <c r="Q46" s="10">
        <v>6</v>
      </c>
      <c r="R46" s="126">
        <f>IF(O45="","",SUM(AF45:AF47))</f>
        <v>0</v>
      </c>
      <c r="S46" s="128">
        <f>IF(T45="","",SUM(AG45:AG47))</f>
        <v>2</v>
      </c>
      <c r="T46" s="10">
        <v>15</v>
      </c>
      <c r="U46" s="13" t="s">
        <v>28</v>
      </c>
      <c r="V46" s="10">
        <v>13</v>
      </c>
      <c r="W46" s="126">
        <f>IF(T45="","",SUM(AH45:AH47))</f>
        <v>0</v>
      </c>
      <c r="X46" s="84"/>
      <c r="Y46" s="120"/>
      <c r="Z46" s="123"/>
      <c r="AA46" s="84"/>
      <c r="AB46" s="123"/>
      <c r="AD46" s="59">
        <f>IF(X45="","",X45*1000+(D46+S46+N46)*100+((D46+S46+N46)-(H46+W46+R46))*10+((SUM(E45:E47)+SUM(T45:T47)+SUM(O45:O47))-(SUM(G45:G47)+SUM(V45:V47)+SUM(Q45:Q47))))</f>
        <v>2546</v>
      </c>
      <c r="AE46" s="58">
        <f>IF(O46="","",IF(O46&gt;Q46,1,0))</f>
        <v>1</v>
      </c>
      <c r="AF46" s="58">
        <f>IF(O46="","",IF(O46&lt;Q46,1,0))</f>
        <v>0</v>
      </c>
      <c r="AG46" s="58">
        <f>IF(T46="","",IF(T46&gt;V46,1,0))</f>
        <v>1</v>
      </c>
      <c r="AH46" s="58">
        <f>IF(T46="","",IF(T46&lt;V46,1,0))</f>
        <v>0</v>
      </c>
      <c r="AI46" s="58"/>
      <c r="AJ46" s="58"/>
    </row>
    <row r="47" spans="2:36" s="6" customFormat="1" ht="15" customHeight="1">
      <c r="B47" s="82"/>
      <c r="C47" s="85"/>
      <c r="D47" s="93"/>
      <c r="E47" s="16">
        <f>IF(L44="","",L44)</f>
        <v>11</v>
      </c>
      <c r="F47" s="13" t="s">
        <v>64</v>
      </c>
      <c r="G47" s="16">
        <f>IF(J44="","",J44)</f>
        <v>15</v>
      </c>
      <c r="H47" s="127"/>
      <c r="I47" s="136"/>
      <c r="J47" s="137"/>
      <c r="K47" s="137"/>
      <c r="L47" s="137"/>
      <c r="M47" s="138"/>
      <c r="N47" s="129"/>
      <c r="O47" s="27"/>
      <c r="P47" s="13" t="s">
        <v>64</v>
      </c>
      <c r="Q47" s="27"/>
      <c r="R47" s="127"/>
      <c r="S47" s="129"/>
      <c r="T47" s="27"/>
      <c r="U47" s="13" t="s">
        <v>64</v>
      </c>
      <c r="V47" s="27"/>
      <c r="W47" s="127"/>
      <c r="X47" s="85"/>
      <c r="Y47" s="121"/>
      <c r="Z47" s="124"/>
      <c r="AA47" s="85"/>
      <c r="AB47" s="124"/>
      <c r="AD47" s="58"/>
      <c r="AE47" s="58">
        <f>IF(O47="","",IF(O47&gt;Q47,1,0))</f>
      </c>
      <c r="AF47" s="58">
        <f>IF(O47="","",IF(O47&lt;Q47,1,0))</f>
      </c>
      <c r="AG47" s="58">
        <f>IF(T47="","",IF(T47&gt;V47,1,0))</f>
      </c>
      <c r="AH47" s="58">
        <f>IF(T47="","",IF(T47&lt;V47,1,0))</f>
      </c>
      <c r="AI47" s="58"/>
      <c r="AJ47" s="58"/>
    </row>
    <row r="48" spans="2:36" s="6" customFormat="1" ht="15" customHeight="1">
      <c r="B48" s="105" t="s">
        <v>38</v>
      </c>
      <c r="C48" s="83" t="s">
        <v>87</v>
      </c>
      <c r="D48" s="28" t="str">
        <f>IF(D49="","",IF(D49&gt;H49,"○","×"))</f>
        <v>×</v>
      </c>
      <c r="E48" s="12">
        <f>IF(Q42="","",Q42)</f>
        <v>9</v>
      </c>
      <c r="F48" s="21" t="s">
        <v>64</v>
      </c>
      <c r="G48" s="12">
        <f>IF(O42="","",O42)</f>
        <v>15</v>
      </c>
      <c r="H48" s="29"/>
      <c r="I48" s="28" t="str">
        <f>IF(I49="","",IF(I49&gt;M49,"○","×"))</f>
        <v>×</v>
      </c>
      <c r="J48" s="10">
        <f>IF(Q45="","",Q45)</f>
        <v>9</v>
      </c>
      <c r="K48" s="13" t="s">
        <v>64</v>
      </c>
      <c r="L48" s="10">
        <f>IF(O45="","",O45)</f>
        <v>15</v>
      </c>
      <c r="M48" s="29"/>
      <c r="N48" s="130"/>
      <c r="O48" s="131"/>
      <c r="P48" s="131"/>
      <c r="Q48" s="131"/>
      <c r="R48" s="132"/>
      <c r="S48" s="28" t="str">
        <f>IF(S49="","",IF(S49&gt;W49,"○","×"))</f>
        <v>×</v>
      </c>
      <c r="T48" s="10">
        <v>16</v>
      </c>
      <c r="U48" s="21" t="s">
        <v>64</v>
      </c>
      <c r="V48" s="10">
        <v>18</v>
      </c>
      <c r="W48" s="29"/>
      <c r="X48" s="125">
        <f>IF(D48="","",COUNTIF(D48:W50,"○"))</f>
        <v>0</v>
      </c>
      <c r="Y48" s="119" t="s">
        <v>18</v>
      </c>
      <c r="Z48" s="122">
        <f>IF(D48="","",COUNTIF(D48:W50,"×"))</f>
        <v>3</v>
      </c>
      <c r="AA48" s="125">
        <f>IF(AD49="","",RANK(AD49,AD42:AD53))</f>
        <v>4</v>
      </c>
      <c r="AB48" s="122"/>
      <c r="AD48" s="58"/>
      <c r="AE48" s="58">
        <f>IF(T48="","",IF(T48&gt;V48,1,0))</f>
        <v>0</v>
      </c>
      <c r="AF48" s="58">
        <f>IF(T48="","",IF(T48&lt;V48,1,0))</f>
        <v>1</v>
      </c>
      <c r="AG48" s="58"/>
      <c r="AH48" s="58"/>
      <c r="AI48" s="58"/>
      <c r="AJ48" s="58"/>
    </row>
    <row r="49" spans="2:36" s="6" customFormat="1" ht="15" customHeight="1">
      <c r="B49" s="81"/>
      <c r="C49" s="84"/>
      <c r="D49" s="92">
        <f>R43</f>
        <v>0</v>
      </c>
      <c r="E49" s="16">
        <f>IF(Q43="","",Q43)</f>
        <v>9</v>
      </c>
      <c r="F49" s="13" t="s">
        <v>64</v>
      </c>
      <c r="G49" s="16">
        <f>IF(O43="","",O43)</f>
        <v>15</v>
      </c>
      <c r="H49" s="126">
        <f>N43</f>
        <v>2</v>
      </c>
      <c r="I49" s="128">
        <f>R46</f>
        <v>0</v>
      </c>
      <c r="J49" s="10">
        <f>IF(Q46="","",Q46)</f>
        <v>6</v>
      </c>
      <c r="K49" s="13" t="s">
        <v>64</v>
      </c>
      <c r="L49" s="10">
        <f>IF(O46="","",O46)</f>
        <v>15</v>
      </c>
      <c r="M49" s="126">
        <f>N46</f>
        <v>2</v>
      </c>
      <c r="N49" s="133"/>
      <c r="O49" s="134"/>
      <c r="P49" s="134"/>
      <c r="Q49" s="134"/>
      <c r="R49" s="135"/>
      <c r="S49" s="128">
        <f>IF(T48="","",SUM(AE48:AE50))</f>
        <v>0</v>
      </c>
      <c r="T49" s="10">
        <v>9</v>
      </c>
      <c r="U49" s="13" t="s">
        <v>64</v>
      </c>
      <c r="V49" s="10">
        <v>15</v>
      </c>
      <c r="W49" s="126">
        <f>IF(T48="","",SUM(AF48:AF50))</f>
        <v>2</v>
      </c>
      <c r="X49" s="84"/>
      <c r="Y49" s="120"/>
      <c r="Z49" s="123"/>
      <c r="AA49" s="84"/>
      <c r="AB49" s="123"/>
      <c r="AD49" s="58">
        <f>IF(X48="","",X48*1000+(D49+I49+S49)*100+((D49+I49+S49)-(H49+M49+W49))*10+((SUM(E48:E50)+SUM(J48:J50)+SUM(T48:T50))-(SUM(G48:G50)+SUM(L48:L50)+SUM(V48:V50))))</f>
        <v>-95</v>
      </c>
      <c r="AE49" s="58">
        <f>IF(T49="","",IF(T49&gt;V49,1,0))</f>
        <v>0</v>
      </c>
      <c r="AF49" s="58">
        <f>IF(T49="","",IF(T49&lt;V49,1,0))</f>
        <v>1</v>
      </c>
      <c r="AG49" s="58"/>
      <c r="AH49" s="58"/>
      <c r="AI49" s="58"/>
      <c r="AJ49" s="58"/>
    </row>
    <row r="50" spans="2:36" s="6" customFormat="1" ht="15" customHeight="1">
      <c r="B50" s="82"/>
      <c r="C50" s="85"/>
      <c r="D50" s="93"/>
      <c r="E50" s="18">
        <f>IF(Q44="","",Q44)</f>
      </c>
      <c r="F50" s="13" t="s">
        <v>19</v>
      </c>
      <c r="G50" s="16">
        <f>IF(O44="","",O44)</f>
      </c>
      <c r="H50" s="127"/>
      <c r="I50" s="129"/>
      <c r="J50" s="27">
        <f>IF(Q47="","",Q47)</f>
      </c>
      <c r="K50" s="13" t="s">
        <v>19</v>
      </c>
      <c r="L50" s="27">
        <f>IF(O47="","",O47)</f>
      </c>
      <c r="M50" s="127"/>
      <c r="N50" s="136"/>
      <c r="O50" s="137"/>
      <c r="P50" s="137"/>
      <c r="Q50" s="137"/>
      <c r="R50" s="138"/>
      <c r="S50" s="129"/>
      <c r="T50" s="27"/>
      <c r="U50" s="24" t="s">
        <v>19</v>
      </c>
      <c r="V50" s="27"/>
      <c r="W50" s="127"/>
      <c r="X50" s="85"/>
      <c r="Y50" s="121"/>
      <c r="Z50" s="124"/>
      <c r="AA50" s="85"/>
      <c r="AB50" s="124"/>
      <c r="AD50" s="58"/>
      <c r="AE50" s="58">
        <f>IF(T50="","",IF(T50&gt;V50,1,0))</f>
      </c>
      <c r="AF50" s="58">
        <f>IF(T50="","",IF(T50&lt;V50,1,0))</f>
      </c>
      <c r="AG50" s="58"/>
      <c r="AH50" s="58"/>
      <c r="AI50" s="58"/>
      <c r="AJ50" s="58"/>
    </row>
    <row r="51" spans="2:36" s="6" customFormat="1" ht="15" customHeight="1">
      <c r="B51" s="105" t="s">
        <v>84</v>
      </c>
      <c r="C51" s="83" t="s">
        <v>88</v>
      </c>
      <c r="D51" s="28" t="str">
        <f>IF(D52="","",IF(D52&gt;H52,"○","×"))</f>
        <v>×</v>
      </c>
      <c r="E51" s="16">
        <f>IF(V42="","",V42)</f>
        <v>14</v>
      </c>
      <c r="F51" s="21" t="s">
        <v>19</v>
      </c>
      <c r="G51" s="12">
        <f>IF(T42="","",T42)</f>
        <v>16</v>
      </c>
      <c r="H51" s="29"/>
      <c r="I51" s="28" t="str">
        <f>IF(I52="","",IF(I52&gt;M52,"○","×"))</f>
        <v>×</v>
      </c>
      <c r="J51" s="10">
        <f>IF(V45="","",V45)</f>
        <v>8</v>
      </c>
      <c r="K51" s="21" t="s">
        <v>19</v>
      </c>
      <c r="L51" s="10">
        <f>IF(T45="","",T45)</f>
        <v>15</v>
      </c>
      <c r="M51" s="29"/>
      <c r="N51" s="28" t="str">
        <f>IF(N52="","",IF(N52&gt;R52,"○","×"))</f>
        <v>○</v>
      </c>
      <c r="O51" s="10">
        <f>IF(V48="","",V48)</f>
        <v>18</v>
      </c>
      <c r="P51" s="13" t="s">
        <v>66</v>
      </c>
      <c r="Q51" s="10">
        <f>IF(T48="","",T48)</f>
        <v>16</v>
      </c>
      <c r="R51" s="29"/>
      <c r="S51" s="130"/>
      <c r="T51" s="131"/>
      <c r="U51" s="131"/>
      <c r="V51" s="131"/>
      <c r="W51" s="132"/>
      <c r="X51" s="125">
        <f>IF(D51="","",COUNTIF(D51:R51,"○"))</f>
        <v>1</v>
      </c>
      <c r="Y51" s="119" t="s">
        <v>18</v>
      </c>
      <c r="Z51" s="122">
        <f>IF(D51="","",COUNTIF(D51:R51,"×"))</f>
        <v>2</v>
      </c>
      <c r="AA51" s="125">
        <f>IF(AD52="","",RANK(AD52,AD42:AD53))</f>
        <v>3</v>
      </c>
      <c r="AB51" s="122"/>
      <c r="AD51" s="58"/>
      <c r="AE51" s="58"/>
      <c r="AF51" s="58"/>
      <c r="AG51" s="58"/>
      <c r="AH51" s="58"/>
      <c r="AI51" s="58"/>
      <c r="AJ51" s="58"/>
    </row>
    <row r="52" spans="2:36" s="6" customFormat="1" ht="15" customHeight="1">
      <c r="B52" s="81"/>
      <c r="C52" s="84"/>
      <c r="D52" s="92">
        <f>W43</f>
        <v>1</v>
      </c>
      <c r="E52" s="16">
        <f>IF(V43="","",V43)</f>
        <v>15</v>
      </c>
      <c r="F52" s="13" t="s">
        <v>19</v>
      </c>
      <c r="G52" s="16">
        <f>IF(T43="","",T43)</f>
        <v>7</v>
      </c>
      <c r="H52" s="126">
        <f>S43</f>
        <v>2</v>
      </c>
      <c r="I52" s="128">
        <f>W46</f>
        <v>0</v>
      </c>
      <c r="J52" s="10">
        <f>IF(V46="","",V46)</f>
        <v>13</v>
      </c>
      <c r="K52" s="13" t="s">
        <v>19</v>
      </c>
      <c r="L52" s="10">
        <f>IF(T46="","",T46)</f>
        <v>15</v>
      </c>
      <c r="M52" s="126">
        <f>S46</f>
        <v>2</v>
      </c>
      <c r="N52" s="128">
        <f>W49</f>
        <v>2</v>
      </c>
      <c r="O52" s="10">
        <f>IF(V49="","",V49)</f>
        <v>15</v>
      </c>
      <c r="P52" s="13" t="s">
        <v>19</v>
      </c>
      <c r="Q52" s="10">
        <f>IF(T49="","",T49)</f>
        <v>9</v>
      </c>
      <c r="R52" s="126">
        <f>S49</f>
        <v>0</v>
      </c>
      <c r="S52" s="133"/>
      <c r="T52" s="134"/>
      <c r="U52" s="134"/>
      <c r="V52" s="134"/>
      <c r="W52" s="135"/>
      <c r="X52" s="84"/>
      <c r="Y52" s="120"/>
      <c r="Z52" s="123"/>
      <c r="AA52" s="84"/>
      <c r="AB52" s="123"/>
      <c r="AD52" s="59">
        <f>IF(X51="","",X51*1000+(D52+I52+N52)*100+((D52+I52+N52)-(H52+M52+R52))*10+((SUM(E51:E53)+SUM(J51:J53)+SUM(O51:O53))-(SUM(G51:G53)+SUM(L51:L53)+SUM(Q51:Q53))))</f>
        <v>1287</v>
      </c>
      <c r="AE52" s="58"/>
      <c r="AF52" s="58"/>
      <c r="AG52" s="58"/>
      <c r="AH52" s="58"/>
      <c r="AI52" s="58"/>
      <c r="AJ52" s="58"/>
    </row>
    <row r="53" spans="2:36" s="30" customFormat="1" ht="15" customHeight="1">
      <c r="B53" s="82"/>
      <c r="C53" s="85"/>
      <c r="D53" s="93"/>
      <c r="E53" s="18">
        <f>IF(V44="","",V44)</f>
        <v>7</v>
      </c>
      <c r="F53" s="13" t="s">
        <v>61</v>
      </c>
      <c r="G53" s="16">
        <f>IF(T44="","",T44)</f>
        <v>15</v>
      </c>
      <c r="H53" s="127"/>
      <c r="I53" s="129"/>
      <c r="J53" s="10">
        <f>IF(V47="","",V47)</f>
      </c>
      <c r="K53" s="24" t="s">
        <v>61</v>
      </c>
      <c r="L53" s="10">
        <f>IF(T47="","",T47)</f>
      </c>
      <c r="M53" s="127"/>
      <c r="N53" s="129"/>
      <c r="O53" s="27">
        <f>IF(V50="","",V50)</f>
      </c>
      <c r="P53" s="13" t="s">
        <v>19</v>
      </c>
      <c r="Q53" s="10">
        <f>IF(T50="","",T50)</f>
      </c>
      <c r="R53" s="127"/>
      <c r="S53" s="136"/>
      <c r="T53" s="137"/>
      <c r="U53" s="137"/>
      <c r="V53" s="137"/>
      <c r="W53" s="138"/>
      <c r="X53" s="85"/>
      <c r="Y53" s="121"/>
      <c r="Z53" s="124"/>
      <c r="AA53" s="85"/>
      <c r="AB53" s="124"/>
      <c r="AC53" s="6"/>
      <c r="AD53" s="58"/>
      <c r="AE53" s="58"/>
      <c r="AF53" s="58"/>
      <c r="AG53" s="58"/>
      <c r="AH53" s="58"/>
      <c r="AI53" s="58"/>
      <c r="AJ53" s="58"/>
    </row>
    <row r="54" spans="2:36" s="30" customFormat="1" ht="15" customHeight="1">
      <c r="B54" s="36"/>
      <c r="C54" s="36"/>
      <c r="D54" s="37"/>
      <c r="E54" s="38"/>
      <c r="F54" s="38"/>
      <c r="G54" s="38"/>
      <c r="H54" s="37"/>
      <c r="I54" s="37"/>
      <c r="J54" s="38"/>
      <c r="K54" s="38"/>
      <c r="L54" s="38"/>
      <c r="M54" s="37"/>
      <c r="N54" s="37"/>
      <c r="O54" s="37"/>
      <c r="P54" s="38"/>
      <c r="Q54" s="38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58"/>
      <c r="AE54" s="58"/>
      <c r="AF54" s="58"/>
      <c r="AG54" s="58"/>
      <c r="AH54" s="58"/>
      <c r="AI54" s="58"/>
      <c r="AJ54" s="58"/>
    </row>
    <row r="55" spans="2:36" s="6" customFormat="1" ht="15" customHeight="1">
      <c r="B55" s="32" t="s">
        <v>37</v>
      </c>
      <c r="C55" s="7"/>
      <c r="D55" s="106" t="s">
        <v>98</v>
      </c>
      <c r="E55" s="107"/>
      <c r="F55" s="107"/>
      <c r="G55" s="107"/>
      <c r="H55" s="108"/>
      <c r="I55" s="106" t="s">
        <v>99</v>
      </c>
      <c r="J55" s="107"/>
      <c r="K55" s="107"/>
      <c r="L55" s="107"/>
      <c r="M55" s="108"/>
      <c r="N55" s="106" t="s">
        <v>100</v>
      </c>
      <c r="O55" s="107"/>
      <c r="P55" s="107"/>
      <c r="Q55" s="107"/>
      <c r="R55" s="108"/>
      <c r="S55" s="8"/>
      <c r="T55" s="9" t="s">
        <v>15</v>
      </c>
      <c r="U55" s="9"/>
      <c r="V55" s="106" t="s">
        <v>16</v>
      </c>
      <c r="W55" s="108"/>
      <c r="AA55" s="10"/>
      <c r="AD55" s="58"/>
      <c r="AE55" s="58"/>
      <c r="AF55" s="58"/>
      <c r="AG55" s="58"/>
      <c r="AH55" s="58"/>
      <c r="AI55" s="58"/>
      <c r="AJ55" s="58"/>
    </row>
    <row r="56" spans="2:36" s="6" customFormat="1" ht="15" customHeight="1">
      <c r="B56" s="105" t="s">
        <v>94</v>
      </c>
      <c r="C56" s="83" t="s">
        <v>95</v>
      </c>
      <c r="D56" s="96"/>
      <c r="E56" s="97"/>
      <c r="F56" s="97"/>
      <c r="G56" s="97"/>
      <c r="H56" s="98"/>
      <c r="I56" s="11" t="str">
        <f>IF(I57="","",IF(I57&gt;M57,"○","×"))</f>
        <v>○</v>
      </c>
      <c r="J56" s="12">
        <v>15</v>
      </c>
      <c r="K56" s="13" t="s">
        <v>67</v>
      </c>
      <c r="L56" s="12">
        <v>7</v>
      </c>
      <c r="M56" s="14"/>
      <c r="N56" s="15" t="str">
        <f>IF(N57="","",IF(N57&gt;R57,"○","×"))</f>
        <v>×</v>
      </c>
      <c r="O56" s="12">
        <v>11</v>
      </c>
      <c r="P56" s="13" t="s">
        <v>67</v>
      </c>
      <c r="Q56" s="12">
        <v>15</v>
      </c>
      <c r="R56" s="14"/>
      <c r="S56" s="89">
        <f>IF(I56="","",COUNTIF(I56:R56,"○"))</f>
        <v>1</v>
      </c>
      <c r="T56" s="78" t="s">
        <v>18</v>
      </c>
      <c r="U56" s="86">
        <f>IF(I56="","",COUNTIF(I56:R56,"×"))</f>
        <v>1</v>
      </c>
      <c r="V56" s="89">
        <f>IF(AD57="","",RANK(AD57,AD56:AD64))</f>
        <v>2</v>
      </c>
      <c r="W56" s="86"/>
      <c r="X56" s="16"/>
      <c r="Y56" s="16"/>
      <c r="Z56" s="10"/>
      <c r="AA56" s="10"/>
      <c r="AD56" s="58"/>
      <c r="AE56" s="58">
        <f>IF(J56="","",IF(J56&gt;L56,1,0))</f>
        <v>1</v>
      </c>
      <c r="AF56" s="58">
        <f>IF(L56="","",IF(J56&lt;L56,1,0))</f>
        <v>0</v>
      </c>
      <c r="AG56" s="58">
        <f>IF(O56="","",IF(O56&gt;Q56,1,0))</f>
        <v>0</v>
      </c>
      <c r="AH56" s="58">
        <f>IF(Q56="","",IF(O56&lt;Q56,1,0))</f>
        <v>1</v>
      </c>
      <c r="AI56" s="58"/>
      <c r="AJ56" s="58"/>
    </row>
    <row r="57" spans="2:36" s="6" customFormat="1" ht="15" customHeight="1">
      <c r="B57" s="81"/>
      <c r="C57" s="84"/>
      <c r="D57" s="99"/>
      <c r="E57" s="100"/>
      <c r="F57" s="100"/>
      <c r="G57" s="100"/>
      <c r="H57" s="101"/>
      <c r="I57" s="92">
        <f>IF(J56="","",SUM(AE56:AE58))</f>
        <v>2</v>
      </c>
      <c r="J57" s="16">
        <v>15</v>
      </c>
      <c r="K57" s="13" t="s">
        <v>60</v>
      </c>
      <c r="L57" s="16">
        <v>11</v>
      </c>
      <c r="M57" s="94">
        <f>IF(L56="","",SUM(AF56:AF58))</f>
        <v>0</v>
      </c>
      <c r="N57" s="92">
        <f>IF(O56="","",SUM(AG56:AG58))</f>
        <v>1</v>
      </c>
      <c r="O57" s="17">
        <v>15</v>
      </c>
      <c r="P57" s="13" t="s">
        <v>67</v>
      </c>
      <c r="Q57" s="17">
        <v>8</v>
      </c>
      <c r="R57" s="94">
        <f>IF(Q56="","",SUM(AH56:AH58))</f>
        <v>2</v>
      </c>
      <c r="S57" s="90"/>
      <c r="T57" s="79"/>
      <c r="U57" s="87"/>
      <c r="V57" s="90"/>
      <c r="W57" s="87"/>
      <c r="X57" s="16"/>
      <c r="Y57" s="16"/>
      <c r="Z57" s="10"/>
      <c r="AA57" s="10"/>
      <c r="AD57" s="59">
        <f>IF(S56="","",S56*1000+(I57+N57)*100+((I57+N57)-(M57+R57))*10+((SUM(J56:J58)+SUM(O56:O58))-(SUM(L56:L58)+SUM(Q56:Q58))))</f>
        <v>1323</v>
      </c>
      <c r="AE57" s="58">
        <f>IF(J57="","",IF(J57&gt;L57,1,0))</f>
        <v>1</v>
      </c>
      <c r="AF57" s="58">
        <f>IF(L57="","",IF(J57&lt;L57,1,0))</f>
        <v>0</v>
      </c>
      <c r="AG57" s="58">
        <f>IF(O57="","",IF(O57&gt;Q57,1,0))</f>
        <v>1</v>
      </c>
      <c r="AH57" s="58">
        <f>IF(Q57="","",IF(O57&lt;Q57,1,0))</f>
        <v>0</v>
      </c>
      <c r="AI57" s="58"/>
      <c r="AJ57" s="58"/>
    </row>
    <row r="58" spans="2:36" s="6" customFormat="1" ht="15" customHeight="1">
      <c r="B58" s="82"/>
      <c r="C58" s="85"/>
      <c r="D58" s="102"/>
      <c r="E58" s="103"/>
      <c r="F58" s="103"/>
      <c r="G58" s="103"/>
      <c r="H58" s="104"/>
      <c r="I58" s="93"/>
      <c r="J58" s="18"/>
      <c r="K58" s="13" t="s">
        <v>67</v>
      </c>
      <c r="L58" s="18"/>
      <c r="M58" s="95"/>
      <c r="N58" s="93"/>
      <c r="O58" s="19">
        <v>13</v>
      </c>
      <c r="P58" s="13" t="s">
        <v>67</v>
      </c>
      <c r="Q58" s="19">
        <v>15</v>
      </c>
      <c r="R58" s="95"/>
      <c r="S58" s="91"/>
      <c r="T58" s="80"/>
      <c r="U58" s="88"/>
      <c r="V58" s="91"/>
      <c r="W58" s="88"/>
      <c r="X58" s="16"/>
      <c r="Y58" s="16"/>
      <c r="Z58" s="20"/>
      <c r="AA58" s="20"/>
      <c r="AD58" s="58"/>
      <c r="AE58" s="58">
        <f>IF(J58="","",IF(J58&gt;L58,1,0))</f>
      </c>
      <c r="AF58" s="58">
        <f>IF(L58="","",IF(J58&lt;L58,1,0))</f>
      </c>
      <c r="AG58" s="58">
        <f>IF(O58="","",IF(O58&gt;Q58,1,0))</f>
        <v>0</v>
      </c>
      <c r="AH58" s="58">
        <f>IF(Q58="","",IF(O58&lt;Q58,1,0))</f>
        <v>1</v>
      </c>
      <c r="AI58" s="58"/>
      <c r="AJ58" s="58"/>
    </row>
    <row r="59" spans="2:36" s="6" customFormat="1" ht="15" customHeight="1">
      <c r="B59" s="105" t="s">
        <v>38</v>
      </c>
      <c r="C59" s="83" t="s">
        <v>96</v>
      </c>
      <c r="D59" s="11" t="str">
        <f>IF(E59="","",IF(D60&gt;H60,"○","×"))</f>
        <v>×</v>
      </c>
      <c r="E59" s="12">
        <f>IF(L56="","",L56)</f>
        <v>7</v>
      </c>
      <c r="F59" s="21" t="s">
        <v>67</v>
      </c>
      <c r="G59" s="12">
        <f>IF(J56="","",J56)</f>
        <v>15</v>
      </c>
      <c r="H59" s="22"/>
      <c r="I59" s="96"/>
      <c r="J59" s="97"/>
      <c r="K59" s="97"/>
      <c r="L59" s="97"/>
      <c r="M59" s="98"/>
      <c r="N59" s="11" t="str">
        <f>IF(O59="","",IF(N60&gt;R60,"○","×"))</f>
        <v>×</v>
      </c>
      <c r="O59" s="12">
        <v>12</v>
      </c>
      <c r="P59" s="21" t="s">
        <v>68</v>
      </c>
      <c r="Q59" s="12">
        <v>15</v>
      </c>
      <c r="R59" s="23"/>
      <c r="S59" s="89">
        <f>IF(D59="","",COUNTIF(D59:R61,"○"))</f>
        <v>0</v>
      </c>
      <c r="T59" s="78" t="s">
        <v>18</v>
      </c>
      <c r="U59" s="86">
        <f>IF(D59="","",COUNTIF(D59:R61,"×"))</f>
        <v>2</v>
      </c>
      <c r="V59" s="89">
        <f>IF(AD60="","",RANK(AD60,AD56:AD64))</f>
        <v>3</v>
      </c>
      <c r="W59" s="86"/>
      <c r="X59" s="16"/>
      <c r="Y59" s="16"/>
      <c r="Z59" s="20"/>
      <c r="AA59" s="20"/>
      <c r="AD59" s="58"/>
      <c r="AE59" s="58">
        <f>IF(O59="","",IF(O59&gt;Q59,1,0))</f>
        <v>0</v>
      </c>
      <c r="AF59" s="58">
        <f>IF(Q59="","",IF(O59&lt;Q59,1,0))</f>
        <v>1</v>
      </c>
      <c r="AG59" s="58"/>
      <c r="AH59" s="58"/>
      <c r="AI59" s="58"/>
      <c r="AJ59" s="58"/>
    </row>
    <row r="60" spans="2:36" s="6" customFormat="1" ht="15" customHeight="1">
      <c r="B60" s="81"/>
      <c r="C60" s="84"/>
      <c r="D60" s="92">
        <f>M57</f>
        <v>0</v>
      </c>
      <c r="E60" s="16">
        <f>IF(L57="","",L57)</f>
        <v>11</v>
      </c>
      <c r="F60" s="13" t="s">
        <v>24</v>
      </c>
      <c r="G60" s="16">
        <f>IF(J57="","",J57)</f>
        <v>15</v>
      </c>
      <c r="H60" s="94">
        <f>I57</f>
        <v>2</v>
      </c>
      <c r="I60" s="99"/>
      <c r="J60" s="100"/>
      <c r="K60" s="100"/>
      <c r="L60" s="100"/>
      <c r="M60" s="101"/>
      <c r="N60" s="92">
        <f>IF(O59="","",SUM(AE59:AE61))</f>
        <v>1</v>
      </c>
      <c r="O60" s="16">
        <v>15</v>
      </c>
      <c r="P60" s="13" t="s">
        <v>64</v>
      </c>
      <c r="Q60" s="16">
        <v>11</v>
      </c>
      <c r="R60" s="94">
        <f>IF(Q59="","",SUM(AF59:AF61))</f>
        <v>2</v>
      </c>
      <c r="S60" s="90"/>
      <c r="T60" s="79"/>
      <c r="U60" s="87"/>
      <c r="V60" s="90"/>
      <c r="W60" s="87"/>
      <c r="X60" s="16"/>
      <c r="Y60" s="16"/>
      <c r="Z60" s="20"/>
      <c r="AA60" s="20"/>
      <c r="AD60" s="58">
        <f>IF(S59="","",S59*1000+(D60+N60)*100+((D60+N60)-(H60+R60))*10+((SUM(E59:E61)+SUM(O59:O61))-(SUM(G59:G61)+SUM(Q59:Q61))))</f>
        <v>57</v>
      </c>
      <c r="AE60" s="58">
        <f>IF(O60="","",IF(O60&gt;Q60,1,0))</f>
        <v>1</v>
      </c>
      <c r="AF60" s="58">
        <f>IF(Q60="","",IF(O60&lt;Q60,1,0))</f>
        <v>0</v>
      </c>
      <c r="AG60" s="58"/>
      <c r="AH60" s="58"/>
      <c r="AI60" s="58"/>
      <c r="AJ60" s="58"/>
    </row>
    <row r="61" spans="2:36" s="6" customFormat="1" ht="15" customHeight="1">
      <c r="B61" s="82"/>
      <c r="C61" s="85"/>
      <c r="D61" s="93"/>
      <c r="E61" s="18">
        <f>IF(L58="","",L58)</f>
      </c>
      <c r="F61" s="24" t="s">
        <v>19</v>
      </c>
      <c r="G61" s="18">
        <f>IF(J58="","",J58)</f>
      </c>
      <c r="H61" s="95"/>
      <c r="I61" s="102"/>
      <c r="J61" s="103"/>
      <c r="K61" s="103"/>
      <c r="L61" s="103"/>
      <c r="M61" s="104"/>
      <c r="N61" s="93"/>
      <c r="O61" s="18">
        <v>13</v>
      </c>
      <c r="P61" s="13" t="s">
        <v>19</v>
      </c>
      <c r="Q61" s="18">
        <v>15</v>
      </c>
      <c r="R61" s="95"/>
      <c r="S61" s="91"/>
      <c r="T61" s="80"/>
      <c r="U61" s="88"/>
      <c r="V61" s="91"/>
      <c r="W61" s="88"/>
      <c r="X61" s="16"/>
      <c r="Y61" s="16"/>
      <c r="Z61" s="20"/>
      <c r="AA61" s="20"/>
      <c r="AD61" s="58"/>
      <c r="AE61" s="58">
        <f>IF(O61="","",IF(O61&gt;Q61,1,0))</f>
        <v>0</v>
      </c>
      <c r="AF61" s="58">
        <f>IF(Q61="","",IF(O61&lt;Q61,1,0))</f>
        <v>1</v>
      </c>
      <c r="AG61" s="58"/>
      <c r="AH61" s="58"/>
      <c r="AI61" s="58"/>
      <c r="AJ61" s="58"/>
    </row>
    <row r="62" spans="2:36" s="6" customFormat="1" ht="15" customHeight="1">
      <c r="B62" s="81" t="s">
        <v>38</v>
      </c>
      <c r="C62" s="83" t="s">
        <v>97</v>
      </c>
      <c r="D62" s="11" t="str">
        <f>IF(E62="","",IF(D63&gt;H63,"○","×"))</f>
        <v>○</v>
      </c>
      <c r="E62" s="12">
        <f>IF(Q56="","",Q56)</f>
        <v>15</v>
      </c>
      <c r="F62" s="21" t="s">
        <v>19</v>
      </c>
      <c r="G62" s="12">
        <f>IF(O56="","",O56)</f>
        <v>11</v>
      </c>
      <c r="H62" s="23"/>
      <c r="I62" s="11" t="str">
        <f>IF(J62="","",IF(I63&gt;M63,"○","×"))</f>
        <v>○</v>
      </c>
      <c r="J62" s="12">
        <f>IF(Q59="","",Q59)</f>
        <v>15</v>
      </c>
      <c r="K62" s="13" t="s">
        <v>19</v>
      </c>
      <c r="L62" s="12">
        <f>IF(O59="","",O59)</f>
        <v>12</v>
      </c>
      <c r="M62" s="23"/>
      <c r="N62" s="96"/>
      <c r="O62" s="97"/>
      <c r="P62" s="97"/>
      <c r="Q62" s="97"/>
      <c r="R62" s="98"/>
      <c r="S62" s="89">
        <f>IF(D62="","",COUNTIF(D62:M62,"○"))</f>
        <v>2</v>
      </c>
      <c r="T62" s="78" t="s">
        <v>18</v>
      </c>
      <c r="U62" s="86">
        <f>IF(D62="","",COUNTIF(D62:M62,"×"))</f>
        <v>0</v>
      </c>
      <c r="V62" s="89">
        <f>IF(AD63="","",RANK(AD63,AD56:AD64))</f>
        <v>1</v>
      </c>
      <c r="W62" s="86"/>
      <c r="X62" s="16"/>
      <c r="Y62" s="16"/>
      <c r="Z62" s="20"/>
      <c r="AA62" s="20"/>
      <c r="AD62" s="58"/>
      <c r="AE62" s="58"/>
      <c r="AF62" s="58"/>
      <c r="AG62" s="58"/>
      <c r="AH62" s="58"/>
      <c r="AI62" s="58"/>
      <c r="AJ62" s="58"/>
    </row>
    <row r="63" spans="2:36" s="6" customFormat="1" ht="15" customHeight="1">
      <c r="B63" s="81"/>
      <c r="C63" s="84"/>
      <c r="D63" s="92">
        <f>R57</f>
        <v>2</v>
      </c>
      <c r="E63" s="16">
        <f>IF(Q57="","",Q57)</f>
        <v>8</v>
      </c>
      <c r="F63" s="13" t="s">
        <v>67</v>
      </c>
      <c r="G63" s="16">
        <f>IF(O57="","",O57)</f>
        <v>15</v>
      </c>
      <c r="H63" s="94">
        <f>N57</f>
        <v>1</v>
      </c>
      <c r="I63" s="92">
        <f>R60</f>
        <v>2</v>
      </c>
      <c r="J63" s="16">
        <f>IF(Q60="","",Q60)</f>
        <v>11</v>
      </c>
      <c r="K63" s="13" t="s">
        <v>67</v>
      </c>
      <c r="L63" s="17">
        <f>IF(O60="","",O60)</f>
        <v>15</v>
      </c>
      <c r="M63" s="94">
        <f>N60</f>
        <v>1</v>
      </c>
      <c r="N63" s="99"/>
      <c r="O63" s="100"/>
      <c r="P63" s="100"/>
      <c r="Q63" s="100"/>
      <c r="R63" s="101"/>
      <c r="S63" s="90"/>
      <c r="T63" s="79"/>
      <c r="U63" s="87"/>
      <c r="V63" s="90"/>
      <c r="W63" s="87"/>
      <c r="X63" s="16"/>
      <c r="Y63" s="16"/>
      <c r="Z63" s="20"/>
      <c r="AA63" s="20"/>
      <c r="AD63" s="59">
        <f>IF(S62="","",S62*1000+(D63+I63)*100+((D63+I63)-(H63+M63))*10+((SUM(E62:E64)+SUM(J62:J64))-(SUM(G62:G64)+SUM(L62:L64))))</f>
        <v>2420</v>
      </c>
      <c r="AE63" s="58"/>
      <c r="AF63" s="58"/>
      <c r="AG63" s="58"/>
      <c r="AH63" s="58"/>
      <c r="AI63" s="58"/>
      <c r="AJ63" s="58"/>
    </row>
    <row r="64" spans="2:36" s="6" customFormat="1" ht="15" customHeight="1">
      <c r="B64" s="82"/>
      <c r="C64" s="85"/>
      <c r="D64" s="93"/>
      <c r="E64" s="18">
        <f>IF(Q58="","",Q58)</f>
        <v>15</v>
      </c>
      <c r="F64" s="24" t="s">
        <v>67</v>
      </c>
      <c r="G64" s="18">
        <f>IF(O58="","",O58)</f>
        <v>13</v>
      </c>
      <c r="H64" s="95"/>
      <c r="I64" s="93"/>
      <c r="J64" s="18">
        <f>IF(Q61="","",Q61)</f>
        <v>15</v>
      </c>
      <c r="K64" s="13" t="s">
        <v>67</v>
      </c>
      <c r="L64" s="19">
        <f>IF(O61="","",O61)</f>
        <v>13</v>
      </c>
      <c r="M64" s="95"/>
      <c r="N64" s="102"/>
      <c r="O64" s="103"/>
      <c r="P64" s="103"/>
      <c r="Q64" s="103"/>
      <c r="R64" s="104"/>
      <c r="S64" s="91"/>
      <c r="T64" s="80"/>
      <c r="U64" s="88"/>
      <c r="V64" s="91"/>
      <c r="W64" s="88"/>
      <c r="X64" s="16"/>
      <c r="Y64" s="16"/>
      <c r="Z64" s="20"/>
      <c r="AA64" s="20"/>
      <c r="AD64" s="58"/>
      <c r="AE64" s="58"/>
      <c r="AF64" s="58"/>
      <c r="AG64" s="58"/>
      <c r="AH64" s="58"/>
      <c r="AI64" s="58"/>
      <c r="AJ64" s="58"/>
    </row>
    <row r="65" spans="2:36" s="30" customFormat="1" ht="15" customHeight="1">
      <c r="B65" s="39"/>
      <c r="C65" s="39"/>
      <c r="E65" s="38"/>
      <c r="F65" s="38"/>
      <c r="G65" s="38"/>
      <c r="J65" s="38"/>
      <c r="K65" s="38"/>
      <c r="L65" s="38"/>
      <c r="O65" s="38"/>
      <c r="P65" s="38"/>
      <c r="Q65" s="38"/>
      <c r="R65" s="38"/>
      <c r="AD65" s="58"/>
      <c r="AE65" s="58"/>
      <c r="AF65" s="58"/>
      <c r="AG65" s="58"/>
      <c r="AH65" s="58"/>
      <c r="AI65" s="58"/>
      <c r="AJ65" s="58"/>
    </row>
    <row r="66" spans="2:36" s="6" customFormat="1" ht="15" customHeight="1">
      <c r="B66" s="32" t="s">
        <v>82</v>
      </c>
      <c r="C66" s="7"/>
      <c r="D66" s="106" t="s">
        <v>104</v>
      </c>
      <c r="E66" s="107"/>
      <c r="F66" s="107"/>
      <c r="G66" s="107"/>
      <c r="H66" s="108"/>
      <c r="I66" s="106" t="s">
        <v>105</v>
      </c>
      <c r="J66" s="107"/>
      <c r="K66" s="107"/>
      <c r="L66" s="107"/>
      <c r="M66" s="108"/>
      <c r="N66" s="106" t="s">
        <v>106</v>
      </c>
      <c r="O66" s="107"/>
      <c r="P66" s="107"/>
      <c r="Q66" s="107"/>
      <c r="R66" s="108"/>
      <c r="S66" s="8"/>
      <c r="T66" s="9" t="s">
        <v>15</v>
      </c>
      <c r="U66" s="9"/>
      <c r="V66" s="106" t="s">
        <v>16</v>
      </c>
      <c r="W66" s="108"/>
      <c r="AA66" s="10"/>
      <c r="AD66" s="58"/>
      <c r="AE66" s="58"/>
      <c r="AF66" s="58"/>
      <c r="AG66" s="58"/>
      <c r="AH66" s="58"/>
      <c r="AI66" s="58"/>
      <c r="AJ66" s="58"/>
    </row>
    <row r="67" spans="2:36" s="6" customFormat="1" ht="15" customHeight="1">
      <c r="B67" s="105" t="s">
        <v>38</v>
      </c>
      <c r="C67" s="83" t="s">
        <v>101</v>
      </c>
      <c r="D67" s="96"/>
      <c r="E67" s="97"/>
      <c r="F67" s="97"/>
      <c r="G67" s="97"/>
      <c r="H67" s="98"/>
      <c r="I67" s="11" t="str">
        <f>IF(I68="","",IF(I68&gt;M68,"○","×"))</f>
        <v>×</v>
      </c>
      <c r="J67" s="12">
        <v>9</v>
      </c>
      <c r="K67" s="13" t="s">
        <v>67</v>
      </c>
      <c r="L67" s="12">
        <v>15</v>
      </c>
      <c r="M67" s="14"/>
      <c r="N67" s="15" t="str">
        <f>IF(N68="","",IF(N68&gt;R68,"○","×"))</f>
        <v>○</v>
      </c>
      <c r="O67" s="12">
        <v>15</v>
      </c>
      <c r="P67" s="13" t="s">
        <v>67</v>
      </c>
      <c r="Q67" s="12">
        <v>5</v>
      </c>
      <c r="R67" s="14"/>
      <c r="S67" s="89">
        <f>IF(I67="","",COUNTIF(I67:R67,"○"))</f>
        <v>1</v>
      </c>
      <c r="T67" s="78" t="s">
        <v>18</v>
      </c>
      <c r="U67" s="86">
        <f>IF(I67="","",COUNTIF(I67:R67,"×"))</f>
        <v>1</v>
      </c>
      <c r="V67" s="89">
        <f>IF(AD68="","",RANK(AD68,AD67:AD75))</f>
        <v>2</v>
      </c>
      <c r="W67" s="86"/>
      <c r="X67" s="16"/>
      <c r="Y67" s="16"/>
      <c r="Z67" s="10"/>
      <c r="AA67" s="10"/>
      <c r="AD67" s="58"/>
      <c r="AE67" s="58">
        <f>IF(J67="","",IF(J67&gt;L67,1,0))</f>
        <v>0</v>
      </c>
      <c r="AF67" s="58">
        <f>IF(L67="","",IF(J67&lt;L67,1,0))</f>
        <v>1</v>
      </c>
      <c r="AG67" s="58">
        <f>IF(O67="","",IF(O67&gt;Q67,1,0))</f>
        <v>1</v>
      </c>
      <c r="AH67" s="58">
        <f>IF(Q67="","",IF(O67&lt;Q67,1,0))</f>
        <v>0</v>
      </c>
      <c r="AI67" s="58"/>
      <c r="AJ67" s="58"/>
    </row>
    <row r="68" spans="2:36" s="6" customFormat="1" ht="15" customHeight="1">
      <c r="B68" s="81"/>
      <c r="C68" s="84"/>
      <c r="D68" s="99"/>
      <c r="E68" s="100"/>
      <c r="F68" s="100"/>
      <c r="G68" s="100"/>
      <c r="H68" s="101"/>
      <c r="I68" s="92">
        <f>IF(J67="","",SUM(AE67:AE69))</f>
        <v>0</v>
      </c>
      <c r="J68" s="16">
        <v>13</v>
      </c>
      <c r="K68" s="13" t="s">
        <v>64</v>
      </c>
      <c r="L68" s="16">
        <v>15</v>
      </c>
      <c r="M68" s="94">
        <f>IF(L67="","",SUM(AF67:AF69))</f>
        <v>2</v>
      </c>
      <c r="N68" s="92">
        <f>IF(O67="","",SUM(AG67:AG69))</f>
        <v>2</v>
      </c>
      <c r="O68" s="17">
        <v>15</v>
      </c>
      <c r="P68" s="13" t="s">
        <v>69</v>
      </c>
      <c r="Q68" s="17">
        <v>7</v>
      </c>
      <c r="R68" s="94">
        <f>IF(Q67="","",SUM(AH67:AH69))</f>
        <v>0</v>
      </c>
      <c r="S68" s="90"/>
      <c r="T68" s="79"/>
      <c r="U68" s="87"/>
      <c r="V68" s="90"/>
      <c r="W68" s="87"/>
      <c r="X68" s="16"/>
      <c r="Y68" s="16"/>
      <c r="Z68" s="10"/>
      <c r="AA68" s="10"/>
      <c r="AD68" s="59">
        <f>IF(S67="","",S67*1000+(I68+N68)*100+((I68+N68)-(M68+R68))*10+((SUM(J67:J69)+SUM(O67:O69))-(SUM(L67:L69)+SUM(Q67:Q69))))</f>
        <v>1210</v>
      </c>
      <c r="AE68" s="58">
        <f>IF(J68="","",IF(J68&gt;L68,1,0))</f>
        <v>0</v>
      </c>
      <c r="AF68" s="58">
        <f>IF(L68="","",IF(J68&lt;L68,1,0))</f>
        <v>1</v>
      </c>
      <c r="AG68" s="58">
        <f>IF(O68="","",IF(O68&gt;Q68,1,0))</f>
        <v>1</v>
      </c>
      <c r="AH68" s="58">
        <f>IF(Q68="","",IF(O68&lt;Q68,1,0))</f>
        <v>0</v>
      </c>
      <c r="AI68" s="58"/>
      <c r="AJ68" s="58"/>
    </row>
    <row r="69" spans="2:36" s="6" customFormat="1" ht="15" customHeight="1">
      <c r="B69" s="82"/>
      <c r="C69" s="85"/>
      <c r="D69" s="102"/>
      <c r="E69" s="103"/>
      <c r="F69" s="103"/>
      <c r="G69" s="103"/>
      <c r="H69" s="104"/>
      <c r="I69" s="93"/>
      <c r="J69" s="18"/>
      <c r="K69" s="13" t="s">
        <v>69</v>
      </c>
      <c r="L69" s="18"/>
      <c r="M69" s="95"/>
      <c r="N69" s="93"/>
      <c r="O69" s="19"/>
      <c r="P69" s="13" t="s">
        <v>69</v>
      </c>
      <c r="Q69" s="19"/>
      <c r="R69" s="95"/>
      <c r="S69" s="91"/>
      <c r="T69" s="80"/>
      <c r="U69" s="88"/>
      <c r="V69" s="91"/>
      <c r="W69" s="88"/>
      <c r="X69" s="16"/>
      <c r="Y69" s="16"/>
      <c r="Z69" s="20"/>
      <c r="AA69" s="20"/>
      <c r="AD69" s="58"/>
      <c r="AE69" s="58">
        <f>IF(J69="","",IF(J69&gt;L69,1,0))</f>
      </c>
      <c r="AF69" s="58">
        <f>IF(L69="","",IF(J69&lt;L69,1,0))</f>
      </c>
      <c r="AG69" s="58">
        <f>IF(O69="","",IF(O69&gt;Q69,1,0))</f>
      </c>
      <c r="AH69" s="58">
        <f>IF(Q69="","",IF(O69&lt;Q69,1,0))</f>
      </c>
      <c r="AI69" s="58"/>
      <c r="AJ69" s="58"/>
    </row>
    <row r="70" spans="2:36" s="6" customFormat="1" ht="15" customHeight="1">
      <c r="B70" s="105" t="s">
        <v>39</v>
      </c>
      <c r="C70" s="83" t="s">
        <v>102</v>
      </c>
      <c r="D70" s="11" t="str">
        <f>IF(E70="","",IF(D71&gt;H71,"○","×"))</f>
        <v>○</v>
      </c>
      <c r="E70" s="12">
        <f>IF(L67="","",L67)</f>
        <v>15</v>
      </c>
      <c r="F70" s="21" t="s">
        <v>70</v>
      </c>
      <c r="G70" s="12">
        <f>IF(J67="","",J67)</f>
        <v>9</v>
      </c>
      <c r="H70" s="22"/>
      <c r="I70" s="96"/>
      <c r="J70" s="97"/>
      <c r="K70" s="97"/>
      <c r="L70" s="97"/>
      <c r="M70" s="98"/>
      <c r="N70" s="11" t="str">
        <f>IF(O70="","",IF(N71&gt;R71,"○","×"))</f>
        <v>○</v>
      </c>
      <c r="O70" s="12">
        <v>15</v>
      </c>
      <c r="P70" s="21" t="s">
        <v>70</v>
      </c>
      <c r="Q70" s="12">
        <v>13</v>
      </c>
      <c r="R70" s="23"/>
      <c r="S70" s="89">
        <f>IF(D70="","",COUNTIF(D70:R72,"○"))</f>
        <v>2</v>
      </c>
      <c r="T70" s="78" t="s">
        <v>18</v>
      </c>
      <c r="U70" s="86">
        <f>IF(D70="","",COUNTIF(D70:R72,"×"))</f>
        <v>0</v>
      </c>
      <c r="V70" s="89">
        <f>IF(AD71="","",RANK(AD71,AD67:AD75))</f>
        <v>1</v>
      </c>
      <c r="W70" s="86"/>
      <c r="X70" s="16"/>
      <c r="Y70" s="16"/>
      <c r="Z70" s="20"/>
      <c r="AA70" s="20"/>
      <c r="AD70" s="58"/>
      <c r="AE70" s="58">
        <f>IF(O70="","",IF(O70&gt;Q70,1,0))</f>
        <v>1</v>
      </c>
      <c r="AF70" s="58">
        <f>IF(Q70="","",IF(O70&lt;Q70,1,0))</f>
        <v>0</v>
      </c>
      <c r="AG70" s="58"/>
      <c r="AH70" s="58"/>
      <c r="AI70" s="58"/>
      <c r="AJ70" s="58"/>
    </row>
    <row r="71" spans="2:36" s="6" customFormat="1" ht="15" customHeight="1">
      <c r="B71" s="81"/>
      <c r="C71" s="84"/>
      <c r="D71" s="92">
        <f>M68</f>
        <v>2</v>
      </c>
      <c r="E71" s="16">
        <f>IF(L68="","",L68)</f>
        <v>15</v>
      </c>
      <c r="F71" s="13" t="s">
        <v>71</v>
      </c>
      <c r="G71" s="16">
        <f>IF(J68="","",J68)</f>
        <v>13</v>
      </c>
      <c r="H71" s="94">
        <f>I68</f>
        <v>0</v>
      </c>
      <c r="I71" s="99"/>
      <c r="J71" s="100"/>
      <c r="K71" s="100"/>
      <c r="L71" s="100"/>
      <c r="M71" s="101"/>
      <c r="N71" s="92">
        <f>IF(O70="","",SUM(AE70:AE72))</f>
        <v>2</v>
      </c>
      <c r="O71" s="16">
        <v>12</v>
      </c>
      <c r="P71" s="13" t="s">
        <v>64</v>
      </c>
      <c r="Q71" s="16">
        <v>15</v>
      </c>
      <c r="R71" s="94">
        <f>IF(Q70="","",SUM(AF70:AF72))</f>
        <v>1</v>
      </c>
      <c r="S71" s="90"/>
      <c r="T71" s="79"/>
      <c r="U71" s="87"/>
      <c r="V71" s="90"/>
      <c r="W71" s="87"/>
      <c r="X71" s="16"/>
      <c r="Y71" s="16"/>
      <c r="Z71" s="20"/>
      <c r="AA71" s="20"/>
      <c r="AD71" s="59">
        <f>IF(S70="","",S70*1000+(D71+N71)*100+((D71+N71)-(H71+R71))*10+((SUM(E70:E72)+SUM(O70:O72))-(SUM(G70:G72)+SUM(Q70:Q72))))</f>
        <v>2439</v>
      </c>
      <c r="AE71" s="58">
        <f>IF(O71="","",IF(O71&gt;Q71,1,0))</f>
        <v>0</v>
      </c>
      <c r="AF71" s="58">
        <f>IF(Q71="","",IF(O71&lt;Q71,1,0))</f>
        <v>1</v>
      </c>
      <c r="AG71" s="58"/>
      <c r="AH71" s="58"/>
      <c r="AI71" s="58"/>
      <c r="AJ71" s="58"/>
    </row>
    <row r="72" spans="2:36" s="6" customFormat="1" ht="15" customHeight="1">
      <c r="B72" s="82"/>
      <c r="C72" s="85"/>
      <c r="D72" s="93"/>
      <c r="E72" s="18">
        <f>IF(L69="","",L69)</f>
      </c>
      <c r="F72" s="24" t="s">
        <v>67</v>
      </c>
      <c r="G72" s="18">
        <f>IF(J69="","",J69)</f>
      </c>
      <c r="H72" s="95"/>
      <c r="I72" s="102"/>
      <c r="J72" s="103"/>
      <c r="K72" s="103"/>
      <c r="L72" s="103"/>
      <c r="M72" s="104"/>
      <c r="N72" s="93"/>
      <c r="O72" s="18">
        <v>18</v>
      </c>
      <c r="P72" s="13" t="s">
        <v>67</v>
      </c>
      <c r="Q72" s="18">
        <v>16</v>
      </c>
      <c r="R72" s="95"/>
      <c r="S72" s="91"/>
      <c r="T72" s="80"/>
      <c r="U72" s="88"/>
      <c r="V72" s="91"/>
      <c r="W72" s="88"/>
      <c r="X72" s="16"/>
      <c r="Y72" s="16"/>
      <c r="Z72" s="20"/>
      <c r="AA72" s="20"/>
      <c r="AD72" s="58"/>
      <c r="AE72" s="58">
        <f>IF(O72="","",IF(O72&gt;Q72,1,0))</f>
        <v>1</v>
      </c>
      <c r="AF72" s="58">
        <f>IF(Q72="","",IF(O72&lt;Q72,1,0))</f>
        <v>0</v>
      </c>
      <c r="AG72" s="58"/>
      <c r="AH72" s="58"/>
      <c r="AI72" s="58"/>
      <c r="AJ72" s="58"/>
    </row>
    <row r="73" spans="2:36" s="6" customFormat="1" ht="15" customHeight="1">
      <c r="B73" s="81" t="s">
        <v>40</v>
      </c>
      <c r="C73" s="83" t="s">
        <v>103</v>
      </c>
      <c r="D73" s="11" t="str">
        <f>IF(E73="","",IF(D74&gt;H74,"○","×"))</f>
        <v>×</v>
      </c>
      <c r="E73" s="12">
        <f>IF(Q67="","",Q67)</f>
        <v>5</v>
      </c>
      <c r="F73" s="21" t="s">
        <v>70</v>
      </c>
      <c r="G73" s="12">
        <f>IF(O67="","",O67)</f>
        <v>15</v>
      </c>
      <c r="H73" s="23"/>
      <c r="I73" s="11" t="str">
        <f>IF(J73="","",IF(I74&gt;M74,"○","×"))</f>
        <v>×</v>
      </c>
      <c r="J73" s="12">
        <f>IF(Q70="","",Q70)</f>
        <v>13</v>
      </c>
      <c r="K73" s="13" t="s">
        <v>70</v>
      </c>
      <c r="L73" s="12">
        <f>IF(O70="","",O70)</f>
        <v>15</v>
      </c>
      <c r="M73" s="23"/>
      <c r="N73" s="96"/>
      <c r="O73" s="97"/>
      <c r="P73" s="97"/>
      <c r="Q73" s="97"/>
      <c r="R73" s="98"/>
      <c r="S73" s="89">
        <f>IF(D73="","",COUNTIF(D73:M73,"○"))</f>
        <v>0</v>
      </c>
      <c r="T73" s="78" t="s">
        <v>18</v>
      </c>
      <c r="U73" s="86">
        <f>IF(D73="","",COUNTIF(D73:M73,"×"))</f>
        <v>2</v>
      </c>
      <c r="V73" s="89">
        <f>IF(AD74="","",RANK(AD74,AD67:AD75))</f>
        <v>3</v>
      </c>
      <c r="W73" s="86"/>
      <c r="X73" s="16"/>
      <c r="Y73" s="16"/>
      <c r="Z73" s="20"/>
      <c r="AA73" s="20"/>
      <c r="AD73" s="58"/>
      <c r="AE73" s="58"/>
      <c r="AF73" s="58"/>
      <c r="AG73" s="58"/>
      <c r="AH73" s="58"/>
      <c r="AI73" s="58"/>
      <c r="AJ73" s="58"/>
    </row>
    <row r="74" spans="2:36" s="6" customFormat="1" ht="15" customHeight="1">
      <c r="B74" s="81"/>
      <c r="C74" s="84"/>
      <c r="D74" s="92">
        <f>R68</f>
        <v>0</v>
      </c>
      <c r="E74" s="16">
        <f>IF(Q68="","",Q68)</f>
        <v>7</v>
      </c>
      <c r="F74" s="13" t="s">
        <v>23</v>
      </c>
      <c r="G74" s="16">
        <f>IF(O68="","",O68)</f>
        <v>15</v>
      </c>
      <c r="H74" s="94">
        <f>N68</f>
        <v>2</v>
      </c>
      <c r="I74" s="92">
        <f>R71</f>
        <v>1</v>
      </c>
      <c r="J74" s="16">
        <f>IF(Q71="","",Q71)</f>
        <v>15</v>
      </c>
      <c r="K74" s="13" t="s">
        <v>24</v>
      </c>
      <c r="L74" s="17">
        <f>IF(O71="","",O71)</f>
        <v>12</v>
      </c>
      <c r="M74" s="94">
        <f>N71</f>
        <v>2</v>
      </c>
      <c r="N74" s="99"/>
      <c r="O74" s="100"/>
      <c r="P74" s="100"/>
      <c r="Q74" s="100"/>
      <c r="R74" s="101"/>
      <c r="S74" s="90"/>
      <c r="T74" s="79"/>
      <c r="U74" s="87"/>
      <c r="V74" s="90"/>
      <c r="W74" s="87"/>
      <c r="X74" s="16"/>
      <c r="Y74" s="16"/>
      <c r="Z74" s="20"/>
      <c r="AA74" s="20"/>
      <c r="AD74" s="58">
        <f>IF(S73="","",S73*1000+(D74+I74)*100+((D74+I74)-(H74+M74))*10+((SUM(E73:E75)+SUM(J73:J75))-(SUM(G73:G75)+SUM(L73:L75))))</f>
        <v>51</v>
      </c>
      <c r="AE74" s="58"/>
      <c r="AF74" s="58"/>
      <c r="AG74" s="58"/>
      <c r="AH74" s="58"/>
      <c r="AI74" s="58"/>
      <c r="AJ74" s="58"/>
    </row>
    <row r="75" spans="2:36" s="6" customFormat="1" ht="15" customHeight="1">
      <c r="B75" s="82"/>
      <c r="C75" s="85"/>
      <c r="D75" s="93"/>
      <c r="E75" s="18">
        <f>IF(Q69="","",Q69)</f>
      </c>
      <c r="F75" s="24" t="s">
        <v>67</v>
      </c>
      <c r="G75" s="18">
        <f>IF(O69="","",O69)</f>
      </c>
      <c r="H75" s="95"/>
      <c r="I75" s="93"/>
      <c r="J75" s="18">
        <f>IF(Q72="","",Q72)</f>
        <v>16</v>
      </c>
      <c r="K75" s="13" t="s">
        <v>67</v>
      </c>
      <c r="L75" s="19">
        <f>IF(O72="","",O72)</f>
        <v>18</v>
      </c>
      <c r="M75" s="95"/>
      <c r="N75" s="102"/>
      <c r="O75" s="103"/>
      <c r="P75" s="103"/>
      <c r="Q75" s="103"/>
      <c r="R75" s="104"/>
      <c r="S75" s="91"/>
      <c r="T75" s="80"/>
      <c r="U75" s="88"/>
      <c r="V75" s="91"/>
      <c r="W75" s="88"/>
      <c r="X75" s="16"/>
      <c r="Y75" s="16"/>
      <c r="Z75" s="20"/>
      <c r="AA75" s="20"/>
      <c r="AD75" s="58"/>
      <c r="AE75" s="58"/>
      <c r="AF75" s="58"/>
      <c r="AG75" s="58"/>
      <c r="AH75" s="58"/>
      <c r="AI75" s="58"/>
      <c r="AJ75" s="58"/>
    </row>
    <row r="76" spans="11:36" ht="13.5">
      <c r="K76" s="40"/>
      <c r="AD76" s="58"/>
      <c r="AE76" s="58"/>
      <c r="AF76" s="58"/>
      <c r="AG76" s="58"/>
      <c r="AH76" s="58"/>
      <c r="AI76" s="58"/>
      <c r="AJ76" s="58"/>
    </row>
    <row r="77" spans="2:36" s="6" customFormat="1" ht="15" customHeight="1">
      <c r="B77" s="32" t="s">
        <v>81</v>
      </c>
      <c r="C77" s="7"/>
      <c r="D77" s="106" t="s">
        <v>112</v>
      </c>
      <c r="E77" s="107"/>
      <c r="F77" s="107"/>
      <c r="G77" s="107"/>
      <c r="H77" s="108"/>
      <c r="I77" s="106" t="s">
        <v>113</v>
      </c>
      <c r="J77" s="107"/>
      <c r="K77" s="107"/>
      <c r="L77" s="107"/>
      <c r="M77" s="108"/>
      <c r="N77" s="106" t="s">
        <v>114</v>
      </c>
      <c r="O77" s="107"/>
      <c r="P77" s="107"/>
      <c r="Q77" s="107"/>
      <c r="R77" s="108"/>
      <c r="S77" s="106" t="s">
        <v>115</v>
      </c>
      <c r="T77" s="107"/>
      <c r="U77" s="107"/>
      <c r="V77" s="107"/>
      <c r="W77" s="108"/>
      <c r="X77" s="106" t="s">
        <v>15</v>
      </c>
      <c r="Y77" s="107"/>
      <c r="Z77" s="108"/>
      <c r="AA77" s="106" t="s">
        <v>16</v>
      </c>
      <c r="AB77" s="108"/>
      <c r="AD77" s="58"/>
      <c r="AE77" s="58"/>
      <c r="AF77" s="58"/>
      <c r="AG77" s="58"/>
      <c r="AH77" s="58"/>
      <c r="AI77" s="58"/>
      <c r="AJ77" s="58"/>
    </row>
    <row r="78" spans="2:36" s="6" customFormat="1" ht="15" customHeight="1">
      <c r="B78" s="105" t="s">
        <v>83</v>
      </c>
      <c r="C78" s="83" t="s">
        <v>108</v>
      </c>
      <c r="D78" s="139"/>
      <c r="E78" s="140"/>
      <c r="F78" s="140"/>
      <c r="G78" s="140"/>
      <c r="H78" s="141"/>
      <c r="I78" s="15" t="str">
        <f>IF(I79="","",IF(I79&gt;M79,"○","×"))</f>
        <v>×</v>
      </c>
      <c r="J78" s="25">
        <v>15</v>
      </c>
      <c r="K78" s="13" t="s">
        <v>72</v>
      </c>
      <c r="L78" s="25">
        <v>17</v>
      </c>
      <c r="M78" s="26"/>
      <c r="N78" s="15" t="str">
        <f>IF(N79="","",IF(N79&gt;R79,"○","×"))</f>
        <v>○</v>
      </c>
      <c r="O78" s="25">
        <v>8</v>
      </c>
      <c r="P78" s="13" t="s">
        <v>72</v>
      </c>
      <c r="Q78" s="25">
        <v>15</v>
      </c>
      <c r="R78" s="26"/>
      <c r="S78" s="15" t="str">
        <f>IF(S79="","",IF(S79&gt;W79,"○","×"))</f>
        <v>○</v>
      </c>
      <c r="T78" s="25">
        <v>15</v>
      </c>
      <c r="U78" s="13" t="s">
        <v>72</v>
      </c>
      <c r="V78" s="25">
        <v>10</v>
      </c>
      <c r="W78" s="26"/>
      <c r="X78" s="125">
        <f>IF(I78="","",COUNTIF(I78:W78,"○"))</f>
        <v>2</v>
      </c>
      <c r="Y78" s="119" t="s">
        <v>18</v>
      </c>
      <c r="Z78" s="122">
        <f>IF(I78="","",COUNTIF(I78:W78,"×"))</f>
        <v>1</v>
      </c>
      <c r="AA78" s="125">
        <f>IF(AD79="","",RANK(AD79,AD78:AD89))</f>
        <v>2</v>
      </c>
      <c r="AB78" s="122"/>
      <c r="AD78" s="58"/>
      <c r="AE78" s="58">
        <f>IF(J78="","",IF(J78&gt;L78,1,0))</f>
        <v>0</v>
      </c>
      <c r="AF78" s="58">
        <f>IF(J78="","",IF(J78&lt;L78,1,0))</f>
        <v>1</v>
      </c>
      <c r="AG78" s="58">
        <f>IF(O78="","",IF(O78&gt;Q78,1,0))</f>
        <v>0</v>
      </c>
      <c r="AH78" s="58">
        <f>IF(O78="","",IF(O78&lt;Q78,1,0))</f>
        <v>1</v>
      </c>
      <c r="AI78" s="58">
        <f>IF(T78="","",IF(T78&gt;V78,1,0))</f>
        <v>1</v>
      </c>
      <c r="AJ78" s="58">
        <f>IF(T78="","",IF(T78&lt;V78,1,0))</f>
        <v>0</v>
      </c>
    </row>
    <row r="79" spans="2:36" s="6" customFormat="1" ht="15" customHeight="1">
      <c r="B79" s="81"/>
      <c r="C79" s="84"/>
      <c r="D79" s="142"/>
      <c r="E79" s="143"/>
      <c r="F79" s="143"/>
      <c r="G79" s="143"/>
      <c r="H79" s="144"/>
      <c r="I79" s="128">
        <f>IF(J78="","",SUM(AE78:AE80))</f>
        <v>0</v>
      </c>
      <c r="J79" s="10">
        <v>11</v>
      </c>
      <c r="K79" s="13" t="s">
        <v>19</v>
      </c>
      <c r="L79" s="10">
        <v>15</v>
      </c>
      <c r="M79" s="126">
        <f>IF(J78="","",SUM(AF78:AF80))</f>
        <v>2</v>
      </c>
      <c r="N79" s="128">
        <f>IF(O78="","",SUM(AG78:AG80))</f>
        <v>2</v>
      </c>
      <c r="O79" s="10">
        <v>15</v>
      </c>
      <c r="P79" s="13" t="s">
        <v>19</v>
      </c>
      <c r="Q79" s="10">
        <v>11</v>
      </c>
      <c r="R79" s="126">
        <f>IF(O78="","",SUM(AH78:AH80))</f>
        <v>1</v>
      </c>
      <c r="S79" s="128">
        <f>IF(T78="","",SUM(AI78:AI80))</f>
        <v>2</v>
      </c>
      <c r="T79" s="10">
        <v>13</v>
      </c>
      <c r="U79" s="13" t="s">
        <v>19</v>
      </c>
      <c r="V79" s="10">
        <v>15</v>
      </c>
      <c r="W79" s="126">
        <f>IF(T78="","",SUM(AJ78:AJ80))</f>
        <v>1</v>
      </c>
      <c r="X79" s="84"/>
      <c r="Y79" s="120"/>
      <c r="Z79" s="123"/>
      <c r="AA79" s="84"/>
      <c r="AB79" s="123"/>
      <c r="AD79" s="59">
        <f>IF(X78="","",X78*1000+(S79+I79+N79)*100+((S79+I79+N79)-(W79+M79+R79))*10+((SUM(T78:T80)+SUM(J78:J80)+SUM(O78:O80))-(SUM(V78:V80)+SUM(L78:L80)+SUM(Q78:Q80))))</f>
        <v>2406</v>
      </c>
      <c r="AE79" s="58">
        <f>IF(J79="","",IF(J79&gt;L79,1,0))</f>
        <v>0</v>
      </c>
      <c r="AF79" s="58">
        <f>IF(J79="","",IF(J79&lt;L79,1,0))</f>
        <v>1</v>
      </c>
      <c r="AG79" s="58">
        <f>IF(O79="","",IF(O79&gt;Q79,1,0))</f>
        <v>1</v>
      </c>
      <c r="AH79" s="58">
        <f>IF(O79="","",IF(O79&lt;Q79,1,0))</f>
        <v>0</v>
      </c>
      <c r="AI79" s="58">
        <f>IF(T79="","",IF(T79&gt;V79,1,0))</f>
        <v>0</v>
      </c>
      <c r="AJ79" s="58">
        <f>IF(T79="","",IF(T79&lt;V79,1,0))</f>
        <v>1</v>
      </c>
    </row>
    <row r="80" spans="2:36" s="6" customFormat="1" ht="15" customHeight="1">
      <c r="B80" s="82"/>
      <c r="C80" s="85"/>
      <c r="D80" s="145"/>
      <c r="E80" s="146"/>
      <c r="F80" s="146"/>
      <c r="G80" s="146"/>
      <c r="H80" s="147"/>
      <c r="I80" s="129"/>
      <c r="J80" s="27"/>
      <c r="K80" s="13" t="s">
        <v>19</v>
      </c>
      <c r="L80" s="27"/>
      <c r="M80" s="127"/>
      <c r="N80" s="129"/>
      <c r="O80" s="27">
        <v>15</v>
      </c>
      <c r="P80" s="24" t="s">
        <v>19</v>
      </c>
      <c r="Q80" s="27">
        <v>9</v>
      </c>
      <c r="R80" s="127"/>
      <c r="S80" s="129"/>
      <c r="T80" s="27">
        <v>15</v>
      </c>
      <c r="U80" s="13" t="s">
        <v>19</v>
      </c>
      <c r="V80" s="27">
        <v>9</v>
      </c>
      <c r="W80" s="127"/>
      <c r="X80" s="85"/>
      <c r="Y80" s="121"/>
      <c r="Z80" s="124"/>
      <c r="AA80" s="85"/>
      <c r="AB80" s="124"/>
      <c r="AD80" s="58"/>
      <c r="AE80" s="58">
        <f>IF(J80="","",IF(J80&gt;L80,1,0))</f>
      </c>
      <c r="AF80" s="58">
        <f>IF(J80="","",IF(J80&lt;L80,1,0))</f>
      </c>
      <c r="AG80" s="58">
        <f>IF(O80="","",IF(O80&gt;Q80,1,0))</f>
        <v>1</v>
      </c>
      <c r="AH80" s="58">
        <f>IF(O80="","",IF(O80&lt;Q80,1,0))</f>
        <v>0</v>
      </c>
      <c r="AI80" s="58">
        <f>IF(T80="","",IF(T80&gt;V80,1,0))</f>
        <v>1</v>
      </c>
      <c r="AJ80" s="58">
        <f>IF(T80="","",IF(T80&lt;V80,1,0))</f>
        <v>0</v>
      </c>
    </row>
    <row r="81" spans="2:36" s="6" customFormat="1" ht="15" customHeight="1">
      <c r="B81" s="105" t="s">
        <v>107</v>
      </c>
      <c r="C81" s="83" t="s">
        <v>109</v>
      </c>
      <c r="D81" s="28" t="str">
        <f>IF(D82="","",IF(D82&gt;H82,"○","×"))</f>
        <v>○</v>
      </c>
      <c r="E81" s="16">
        <f>IF(L78="","",L78)</f>
        <v>17</v>
      </c>
      <c r="F81" s="13" t="s">
        <v>31</v>
      </c>
      <c r="G81" s="16">
        <f>IF(J78="","",J78)</f>
        <v>15</v>
      </c>
      <c r="H81" s="29"/>
      <c r="I81" s="130"/>
      <c r="J81" s="131"/>
      <c r="K81" s="131"/>
      <c r="L81" s="131"/>
      <c r="M81" s="132"/>
      <c r="N81" s="28" t="str">
        <f>IF(N82="","",IF(N82&gt;R82,"○","×"))</f>
        <v>○</v>
      </c>
      <c r="O81" s="10">
        <v>15</v>
      </c>
      <c r="P81" s="13" t="s">
        <v>64</v>
      </c>
      <c r="Q81" s="10">
        <v>4</v>
      </c>
      <c r="R81" s="29"/>
      <c r="S81" s="28" t="str">
        <f>IF(S82="","",IF(S82&gt;W82,"○","×"))</f>
        <v>○</v>
      </c>
      <c r="T81" s="10">
        <v>15</v>
      </c>
      <c r="U81" s="21" t="s">
        <v>64</v>
      </c>
      <c r="V81" s="10">
        <v>10</v>
      </c>
      <c r="W81" s="29"/>
      <c r="X81" s="125">
        <f>IF(D81="","",COUNTIF(D81:W83,"○"))</f>
        <v>3</v>
      </c>
      <c r="Y81" s="119" t="s">
        <v>18</v>
      </c>
      <c r="Z81" s="122">
        <f>IF(D81="","",COUNTIF(D81:W83,"×"))</f>
        <v>0</v>
      </c>
      <c r="AA81" s="125">
        <f>IF(AD82="","",RANK(AD82,AD78:AD89))</f>
        <v>1</v>
      </c>
      <c r="AB81" s="122"/>
      <c r="AD81" s="58"/>
      <c r="AE81" s="58">
        <f>IF(O81="","",IF(O81&gt;Q81,1,0))</f>
        <v>1</v>
      </c>
      <c r="AF81" s="58">
        <f>IF(O81="","",IF(O81&lt;Q81,1,0))</f>
        <v>0</v>
      </c>
      <c r="AG81" s="58">
        <f>IF(T81="","",IF(T81&gt;V81,1,0))</f>
        <v>1</v>
      </c>
      <c r="AH81" s="58">
        <f>IF(T81="","",IF(T81&lt;V81,1,0))</f>
        <v>0</v>
      </c>
      <c r="AI81" s="58"/>
      <c r="AJ81" s="58"/>
    </row>
    <row r="82" spans="2:36" s="6" customFormat="1" ht="15" customHeight="1">
      <c r="B82" s="81"/>
      <c r="C82" s="84"/>
      <c r="D82" s="92">
        <f>M79</f>
        <v>2</v>
      </c>
      <c r="E82" s="16">
        <f>IF(L79="","",L79)</f>
        <v>15</v>
      </c>
      <c r="F82" s="13" t="s">
        <v>69</v>
      </c>
      <c r="G82" s="16">
        <f>IF(J79="","",J79)</f>
        <v>11</v>
      </c>
      <c r="H82" s="126">
        <f>I79</f>
        <v>0</v>
      </c>
      <c r="I82" s="133"/>
      <c r="J82" s="134"/>
      <c r="K82" s="134"/>
      <c r="L82" s="134"/>
      <c r="M82" s="135"/>
      <c r="N82" s="128">
        <f>IF(O81="","",SUM(AE81:AE83))</f>
        <v>2</v>
      </c>
      <c r="O82" s="10">
        <v>15</v>
      </c>
      <c r="P82" s="13" t="s">
        <v>21</v>
      </c>
      <c r="Q82" s="10">
        <v>13</v>
      </c>
      <c r="R82" s="126">
        <f>IF(O81="","",SUM(AF81:AF83))</f>
        <v>0</v>
      </c>
      <c r="S82" s="128">
        <f>IF(T81="","",SUM(AG81:AG83))</f>
        <v>2</v>
      </c>
      <c r="T82" s="10">
        <v>15</v>
      </c>
      <c r="U82" s="13" t="s">
        <v>73</v>
      </c>
      <c r="V82" s="10">
        <v>12</v>
      </c>
      <c r="W82" s="126">
        <f>IF(T81="","",SUM(AH81:AH83))</f>
        <v>0</v>
      </c>
      <c r="X82" s="84"/>
      <c r="Y82" s="120"/>
      <c r="Z82" s="123"/>
      <c r="AA82" s="84"/>
      <c r="AB82" s="123"/>
      <c r="AD82" s="59">
        <f>IF(X81="","",X81*1000+(D82+S82+N82)*100+((D82+S82+N82)-(H82+W82+R82))*10+((SUM(E81:E83)+SUM(T81:T83)+SUM(O81:O83))-(SUM(G81:G83)+SUM(V81:V83)+SUM(Q81:Q83))))</f>
        <v>3687</v>
      </c>
      <c r="AE82" s="58">
        <f>IF(O82="","",IF(O82&gt;Q82,1,0))</f>
        <v>1</v>
      </c>
      <c r="AF82" s="58">
        <f>IF(O82="","",IF(O82&lt;Q82,1,0))</f>
        <v>0</v>
      </c>
      <c r="AG82" s="58">
        <f>IF(T82="","",IF(T82&gt;V82,1,0))</f>
        <v>1</v>
      </c>
      <c r="AH82" s="58">
        <f>IF(T82="","",IF(T82&lt;V82,1,0))</f>
        <v>0</v>
      </c>
      <c r="AI82" s="58"/>
      <c r="AJ82" s="58"/>
    </row>
    <row r="83" spans="2:36" s="6" customFormat="1" ht="15" customHeight="1">
      <c r="B83" s="82"/>
      <c r="C83" s="85"/>
      <c r="D83" s="93"/>
      <c r="E83" s="16">
        <f>IF(L80="","",L80)</f>
      </c>
      <c r="F83" s="13" t="s">
        <v>19</v>
      </c>
      <c r="G83" s="16">
        <f>IF(J80="","",J80)</f>
      </c>
      <c r="H83" s="127"/>
      <c r="I83" s="136"/>
      <c r="J83" s="137"/>
      <c r="K83" s="137"/>
      <c r="L83" s="137"/>
      <c r="M83" s="138"/>
      <c r="N83" s="129"/>
      <c r="O83" s="27"/>
      <c r="P83" s="13" t="s">
        <v>19</v>
      </c>
      <c r="Q83" s="27"/>
      <c r="R83" s="127"/>
      <c r="S83" s="129"/>
      <c r="T83" s="27"/>
      <c r="U83" s="13" t="s">
        <v>19</v>
      </c>
      <c r="V83" s="27"/>
      <c r="W83" s="127"/>
      <c r="X83" s="85"/>
      <c r="Y83" s="121"/>
      <c r="Z83" s="124"/>
      <c r="AA83" s="85"/>
      <c r="AB83" s="124"/>
      <c r="AD83" s="58"/>
      <c r="AE83" s="58">
        <f>IF(O83="","",IF(O83&gt;Q83,1,0))</f>
      </c>
      <c r="AF83" s="58">
        <f>IF(O83="","",IF(O83&lt;Q83,1,0))</f>
      </c>
      <c r="AG83" s="58">
        <f>IF(T83="","",IF(T83&gt;V83,1,0))</f>
      </c>
      <c r="AH83" s="58">
        <f>IF(T83="","",IF(T83&lt;V83,1,0))</f>
      </c>
      <c r="AI83" s="58"/>
      <c r="AJ83" s="58"/>
    </row>
    <row r="84" spans="2:36" s="6" customFormat="1" ht="15" customHeight="1">
      <c r="B84" s="105" t="s">
        <v>38</v>
      </c>
      <c r="C84" s="83" t="s">
        <v>110</v>
      </c>
      <c r="D84" s="28" t="str">
        <f>IF(D85="","",IF(D85&gt;H85,"○","×"))</f>
        <v>×</v>
      </c>
      <c r="E84" s="12">
        <f>IF(Q78="","",Q78)</f>
        <v>15</v>
      </c>
      <c r="F84" s="21" t="s">
        <v>74</v>
      </c>
      <c r="G84" s="12">
        <f>IF(O78="","",O78)</f>
        <v>8</v>
      </c>
      <c r="H84" s="29"/>
      <c r="I84" s="28" t="str">
        <f>IF(I85="","",IF(I85&gt;M85,"○","×"))</f>
        <v>×</v>
      </c>
      <c r="J84" s="10">
        <f>IF(Q81="","",Q81)</f>
        <v>4</v>
      </c>
      <c r="K84" s="13" t="s">
        <v>19</v>
      </c>
      <c r="L84" s="10">
        <f>IF(O81="","",O81)</f>
        <v>15</v>
      </c>
      <c r="M84" s="29"/>
      <c r="N84" s="130"/>
      <c r="O84" s="131"/>
      <c r="P84" s="131"/>
      <c r="Q84" s="131"/>
      <c r="R84" s="132"/>
      <c r="S84" s="28" t="str">
        <f>IF(S85="","",IF(S85&gt;W85,"○","×"))</f>
        <v>○</v>
      </c>
      <c r="T84" s="10">
        <v>15</v>
      </c>
      <c r="U84" s="21" t="s">
        <v>75</v>
      </c>
      <c r="V84" s="10">
        <v>13</v>
      </c>
      <c r="W84" s="29"/>
      <c r="X84" s="125">
        <f>IF(D84="","",COUNTIF(D84:W86,"○"))</f>
        <v>1</v>
      </c>
      <c r="Y84" s="119" t="s">
        <v>18</v>
      </c>
      <c r="Z84" s="122">
        <f>IF(D84="","",COUNTIF(D84:W86,"×"))</f>
        <v>2</v>
      </c>
      <c r="AA84" s="125">
        <f>IF(AD85="","",RANK(AD85,AD78:AD89))</f>
        <v>3</v>
      </c>
      <c r="AB84" s="122"/>
      <c r="AD84" s="58"/>
      <c r="AE84" s="58">
        <f>IF(T84="","",IF(T84&gt;V84,1,0))</f>
        <v>1</v>
      </c>
      <c r="AF84" s="58">
        <f>IF(T84="","",IF(T84&lt;V84,1,0))</f>
        <v>0</v>
      </c>
      <c r="AG84" s="58"/>
      <c r="AH84" s="58"/>
      <c r="AI84" s="58"/>
      <c r="AJ84" s="58"/>
    </row>
    <row r="85" spans="2:36" s="6" customFormat="1" ht="15" customHeight="1">
      <c r="B85" s="81"/>
      <c r="C85" s="84"/>
      <c r="D85" s="92">
        <f>R79</f>
        <v>1</v>
      </c>
      <c r="E85" s="16">
        <f>IF(Q79="","",Q79)</f>
        <v>11</v>
      </c>
      <c r="F85" s="13" t="s">
        <v>76</v>
      </c>
      <c r="G85" s="16">
        <f>IF(O79="","",O79)</f>
        <v>15</v>
      </c>
      <c r="H85" s="126">
        <f>N79</f>
        <v>2</v>
      </c>
      <c r="I85" s="128">
        <f>R82</f>
        <v>0</v>
      </c>
      <c r="J85" s="10">
        <f>IF(Q82="","",Q82)</f>
        <v>13</v>
      </c>
      <c r="K85" s="13" t="s">
        <v>76</v>
      </c>
      <c r="L85" s="10">
        <f>IF(O82="","",O82)</f>
        <v>15</v>
      </c>
      <c r="M85" s="126">
        <f>N82</f>
        <v>2</v>
      </c>
      <c r="N85" s="133"/>
      <c r="O85" s="134"/>
      <c r="P85" s="134"/>
      <c r="Q85" s="134"/>
      <c r="R85" s="135"/>
      <c r="S85" s="128">
        <f>IF(T84="","",SUM(AE84:AE86))</f>
        <v>2</v>
      </c>
      <c r="T85" s="10">
        <v>16</v>
      </c>
      <c r="U85" s="13" t="s">
        <v>76</v>
      </c>
      <c r="V85" s="10">
        <v>14</v>
      </c>
      <c r="W85" s="126">
        <f>IF(T84="","",SUM(AF84:AF86))</f>
        <v>0</v>
      </c>
      <c r="X85" s="84"/>
      <c r="Y85" s="120"/>
      <c r="Z85" s="123"/>
      <c r="AA85" s="84"/>
      <c r="AB85" s="123"/>
      <c r="AD85" s="59">
        <f>IF(X84="","",X84*1000+(D85+I85+S85)*100+((D85+I85+S85)-(H85+M85+W85))*10+((SUM(E84:E86)+SUM(J84:J86)+SUM(T84:T86))-(SUM(G84:G86)+SUM(L84:L86)+SUM(V84:V86))))</f>
        <v>1278</v>
      </c>
      <c r="AE85" s="58">
        <f>IF(T85="","",IF(T85&gt;V85,1,0))</f>
        <v>1</v>
      </c>
      <c r="AF85" s="58">
        <f>IF(T85="","",IF(T85&lt;V85,1,0))</f>
        <v>0</v>
      </c>
      <c r="AG85" s="58"/>
      <c r="AH85" s="58"/>
      <c r="AI85" s="58"/>
      <c r="AJ85" s="58"/>
    </row>
    <row r="86" spans="2:36" s="6" customFormat="1" ht="15" customHeight="1">
      <c r="B86" s="82"/>
      <c r="C86" s="85"/>
      <c r="D86" s="93"/>
      <c r="E86" s="18">
        <f>IF(Q80="","",Q80)</f>
        <v>9</v>
      </c>
      <c r="F86" s="13" t="s">
        <v>77</v>
      </c>
      <c r="G86" s="16">
        <f>IF(O80="","",O80)</f>
        <v>15</v>
      </c>
      <c r="H86" s="127"/>
      <c r="I86" s="129"/>
      <c r="J86" s="27">
        <f>IF(Q83="","",Q83)</f>
      </c>
      <c r="K86" s="13" t="s">
        <v>30</v>
      </c>
      <c r="L86" s="27">
        <f>IF(O83="","",O83)</f>
      </c>
      <c r="M86" s="127"/>
      <c r="N86" s="136"/>
      <c r="O86" s="137"/>
      <c r="P86" s="137"/>
      <c r="Q86" s="137"/>
      <c r="R86" s="138"/>
      <c r="S86" s="129"/>
      <c r="T86" s="27"/>
      <c r="U86" s="24" t="s">
        <v>78</v>
      </c>
      <c r="V86" s="27"/>
      <c r="W86" s="127"/>
      <c r="X86" s="85"/>
      <c r="Y86" s="121"/>
      <c r="Z86" s="124"/>
      <c r="AA86" s="85"/>
      <c r="AB86" s="124"/>
      <c r="AD86" s="58"/>
      <c r="AE86" s="58">
        <f>IF(T86="","",IF(T86&gt;V86,1,0))</f>
      </c>
      <c r="AF86" s="58">
        <f>IF(T86="","",IF(T86&lt;V86,1,0))</f>
      </c>
      <c r="AG86" s="58"/>
      <c r="AH86" s="58"/>
      <c r="AI86" s="58"/>
      <c r="AJ86" s="58"/>
    </row>
    <row r="87" spans="2:36" s="6" customFormat="1" ht="15" customHeight="1">
      <c r="B87" s="105" t="s">
        <v>84</v>
      </c>
      <c r="C87" s="83" t="s">
        <v>111</v>
      </c>
      <c r="D87" s="28" t="str">
        <f>IF(D88="","",IF(D88&gt;H88,"○","×"))</f>
        <v>×</v>
      </c>
      <c r="E87" s="16">
        <f>IF(V78="","",V78)</f>
        <v>10</v>
      </c>
      <c r="F87" s="21" t="s">
        <v>79</v>
      </c>
      <c r="G87" s="12">
        <f>IF(T78="","",T78)</f>
        <v>15</v>
      </c>
      <c r="H87" s="29"/>
      <c r="I87" s="28" t="str">
        <f>IF(I88="","",IF(I88&gt;M88,"○","×"))</f>
        <v>×</v>
      </c>
      <c r="J87" s="10">
        <f>IF(V81="","",V81)</f>
        <v>10</v>
      </c>
      <c r="K87" s="21" t="s">
        <v>79</v>
      </c>
      <c r="L87" s="10">
        <f>IF(T81="","",T81)</f>
        <v>15</v>
      </c>
      <c r="M87" s="29"/>
      <c r="N87" s="28" t="str">
        <f>IF(N88="","",IF(N88&gt;R88,"○","×"))</f>
        <v>×</v>
      </c>
      <c r="O87" s="10">
        <f>IF(V84="","",V84)</f>
        <v>13</v>
      </c>
      <c r="P87" s="13" t="s">
        <v>79</v>
      </c>
      <c r="Q87" s="10">
        <f>IF(T84="","",T84)</f>
        <v>15</v>
      </c>
      <c r="R87" s="29"/>
      <c r="S87" s="130"/>
      <c r="T87" s="131"/>
      <c r="U87" s="131"/>
      <c r="V87" s="131"/>
      <c r="W87" s="132"/>
      <c r="X87" s="125">
        <f>IF(D87="","",COUNTIF(D87:R87,"○"))</f>
        <v>0</v>
      </c>
      <c r="Y87" s="119" t="s">
        <v>18</v>
      </c>
      <c r="Z87" s="122">
        <f>IF(D87="","",COUNTIF(D87:R87,"×"))</f>
        <v>3</v>
      </c>
      <c r="AA87" s="125">
        <f>IF(AD88="","",RANK(AD88,AD78:AD89))</f>
        <v>4</v>
      </c>
      <c r="AB87" s="122"/>
      <c r="AD87" s="58"/>
      <c r="AE87" s="58"/>
      <c r="AF87" s="58"/>
      <c r="AG87" s="58"/>
      <c r="AH87" s="58"/>
      <c r="AI87" s="58"/>
      <c r="AJ87" s="58"/>
    </row>
    <row r="88" spans="2:36" s="6" customFormat="1" ht="15" customHeight="1">
      <c r="B88" s="81"/>
      <c r="C88" s="84"/>
      <c r="D88" s="92">
        <f>W79</f>
        <v>1</v>
      </c>
      <c r="E88" s="16">
        <f>IF(V79="","",V79)</f>
        <v>15</v>
      </c>
      <c r="F88" s="13" t="s">
        <v>64</v>
      </c>
      <c r="G88" s="16">
        <f>IF(T79="","",T79)</f>
        <v>13</v>
      </c>
      <c r="H88" s="126">
        <f>S79</f>
        <v>2</v>
      </c>
      <c r="I88" s="128">
        <f>W82</f>
        <v>0</v>
      </c>
      <c r="J88" s="10">
        <f>IF(V82="","",V82)</f>
        <v>12</v>
      </c>
      <c r="K88" s="13" t="s">
        <v>64</v>
      </c>
      <c r="L88" s="10">
        <f>IF(T82="","",T82)</f>
        <v>15</v>
      </c>
      <c r="M88" s="126">
        <f>S82</f>
        <v>2</v>
      </c>
      <c r="N88" s="128">
        <f>W85</f>
        <v>0</v>
      </c>
      <c r="O88" s="10">
        <f>IF(V85="","",V85)</f>
        <v>14</v>
      </c>
      <c r="P88" s="13" t="s">
        <v>64</v>
      </c>
      <c r="Q88" s="10">
        <f>IF(T85="","",T85)</f>
        <v>16</v>
      </c>
      <c r="R88" s="126">
        <f>S85</f>
        <v>2</v>
      </c>
      <c r="S88" s="133"/>
      <c r="T88" s="134"/>
      <c r="U88" s="134"/>
      <c r="V88" s="134"/>
      <c r="W88" s="135"/>
      <c r="X88" s="84"/>
      <c r="Y88" s="120"/>
      <c r="Z88" s="123"/>
      <c r="AA88" s="84"/>
      <c r="AB88" s="123"/>
      <c r="AD88" s="58">
        <f>IF(X87="","",X87*1000+(D88+I88+N88)*100+((D88+I88+N88)-(H88+M88+R88))*10+((SUM(E87:E89)+SUM(J87:J89)+SUM(O87:O89))-(SUM(G87:G89)+SUM(L87:L89)+SUM(Q87:Q89))))</f>
        <v>29</v>
      </c>
      <c r="AE88" s="58"/>
      <c r="AF88" s="58"/>
      <c r="AG88" s="58"/>
      <c r="AH88" s="58"/>
      <c r="AI88" s="58"/>
      <c r="AJ88" s="58"/>
    </row>
    <row r="89" spans="2:36" s="30" customFormat="1" ht="15" customHeight="1">
      <c r="B89" s="82"/>
      <c r="C89" s="85"/>
      <c r="D89" s="93"/>
      <c r="E89" s="18">
        <f>IF(V80="","",V80)</f>
        <v>9</v>
      </c>
      <c r="F89" s="24" t="s">
        <v>64</v>
      </c>
      <c r="G89" s="18">
        <f>IF(T80="","",T80)</f>
        <v>15</v>
      </c>
      <c r="H89" s="127"/>
      <c r="I89" s="129"/>
      <c r="J89" s="27">
        <f>IF(V83="","",V83)</f>
      </c>
      <c r="K89" s="24" t="s">
        <v>64</v>
      </c>
      <c r="L89" s="27">
        <f>IF(T83="","",T83)</f>
      </c>
      <c r="M89" s="127"/>
      <c r="N89" s="129"/>
      <c r="O89" s="27">
        <f>IF(V86="","",V86)</f>
      </c>
      <c r="P89" s="24" t="s">
        <v>64</v>
      </c>
      <c r="Q89" s="27">
        <f>IF(T86="","",T86)</f>
      </c>
      <c r="R89" s="127"/>
      <c r="S89" s="136"/>
      <c r="T89" s="137"/>
      <c r="U89" s="137"/>
      <c r="V89" s="137"/>
      <c r="W89" s="138"/>
      <c r="X89" s="85"/>
      <c r="Y89" s="121"/>
      <c r="Z89" s="124"/>
      <c r="AA89" s="85"/>
      <c r="AB89" s="124"/>
      <c r="AC89" s="6"/>
      <c r="AD89" s="58"/>
      <c r="AE89" s="58"/>
      <c r="AF89" s="58"/>
      <c r="AG89" s="58"/>
      <c r="AH89" s="58"/>
      <c r="AI89" s="58"/>
      <c r="AJ89" s="58"/>
    </row>
    <row r="90" spans="2:30" s="30" customFormat="1" ht="15" customHeight="1">
      <c r="B90" s="56"/>
      <c r="C90" s="10"/>
      <c r="D90" s="17"/>
      <c r="E90" s="16"/>
      <c r="F90" s="13"/>
      <c r="G90" s="16"/>
      <c r="H90" s="57"/>
      <c r="I90" s="57"/>
      <c r="J90" s="10"/>
      <c r="K90" s="13"/>
      <c r="L90" s="10"/>
      <c r="M90" s="57"/>
      <c r="N90" s="57"/>
      <c r="O90" s="10"/>
      <c r="P90" s="13"/>
      <c r="Q90" s="10"/>
      <c r="R90" s="57"/>
      <c r="S90" s="20"/>
      <c r="T90" s="20"/>
      <c r="U90" s="20"/>
      <c r="V90" s="20"/>
      <c r="W90" s="20"/>
      <c r="X90" s="10"/>
      <c r="Y90" s="10"/>
      <c r="Z90" s="10"/>
      <c r="AA90" s="10"/>
      <c r="AB90" s="10"/>
      <c r="AC90" s="6"/>
      <c r="AD90" s="6"/>
    </row>
    <row r="91" ht="13.5">
      <c r="L91" s="20"/>
    </row>
    <row r="92" spans="2:16" ht="13.5">
      <c r="B92" s="33" t="s">
        <v>57</v>
      </c>
      <c r="P92" s="33" t="s">
        <v>117</v>
      </c>
    </row>
    <row r="93" spans="2:23" ht="13.5">
      <c r="B93" s="60" t="str">
        <f>INDEX(B42:B53,MATCH(1,AA42:AA53,0),1)</f>
        <v>(新　小)　</v>
      </c>
      <c r="C93" s="61" t="str">
        <f>INDEX(C42:C53,MATCH(1,AA42:AA53,0),1)</f>
        <v>大角　翔吏
大角　政行</v>
      </c>
      <c r="D93" s="34"/>
      <c r="E93" s="34"/>
      <c r="F93" s="34"/>
      <c r="G93" s="34"/>
      <c r="L93" s="34"/>
      <c r="M93" s="34"/>
      <c r="N93" s="34"/>
      <c r="O93" s="34"/>
      <c r="P93" s="61" t="str">
        <f>INDEX(C67:C75,MATCH(1,V67:V75,0),1)</f>
        <v>篠藤　美佑
篠藤　美伶</v>
      </c>
      <c r="Q93" s="61"/>
      <c r="R93" s="61"/>
      <c r="S93" s="61"/>
      <c r="T93" s="61"/>
      <c r="U93" s="60" t="str">
        <f>INDEX(B67:B75,MATCH(1,V67:V75,0),1)</f>
        <v>(惣　開)　</v>
      </c>
      <c r="V93" s="60"/>
      <c r="W93" s="60"/>
    </row>
    <row r="94" spans="2:23" ht="13.5" customHeight="1">
      <c r="B94" s="60"/>
      <c r="C94" s="61"/>
      <c r="F94" s="148" t="s">
        <v>253</v>
      </c>
      <c r="G94" s="149"/>
      <c r="K94" s="29"/>
      <c r="L94" s="109" t="s">
        <v>251</v>
      </c>
      <c r="M94" s="110"/>
      <c r="N94" s="31"/>
      <c r="P94" s="61"/>
      <c r="Q94" s="61"/>
      <c r="R94" s="61"/>
      <c r="S94" s="61"/>
      <c r="T94" s="61"/>
      <c r="U94" s="60"/>
      <c r="V94" s="60"/>
      <c r="W94" s="60"/>
    </row>
    <row r="95" spans="5:13" ht="14.25" thickBot="1">
      <c r="E95" s="42"/>
      <c r="F95" s="62"/>
      <c r="G95" s="150"/>
      <c r="H95" s="35"/>
      <c r="I95" s="34"/>
      <c r="J95" s="55"/>
      <c r="K95" s="53"/>
      <c r="L95" s="75"/>
      <c r="M95" s="74"/>
    </row>
    <row r="96" spans="2:16" ht="13.5">
      <c r="B96" s="33" t="s">
        <v>116</v>
      </c>
      <c r="E96" s="42"/>
      <c r="F96" s="62"/>
      <c r="G96" s="62"/>
      <c r="H96" s="47"/>
      <c r="I96" s="70" t="s">
        <v>262</v>
      </c>
      <c r="J96" s="71"/>
      <c r="K96" s="45"/>
      <c r="L96" s="74"/>
      <c r="M96" s="74"/>
      <c r="P96" s="33" t="s">
        <v>118</v>
      </c>
    </row>
    <row r="97" spans="2:23" ht="14.25" thickBot="1">
      <c r="B97" s="60" t="str">
        <f>INDEX(B56:B64,MATCH(1,V56:V64,0),1)</f>
        <v>(神　郷)　</v>
      </c>
      <c r="C97" s="61" t="str">
        <f>INDEX(C56:C64,MATCH(1,V56:V64,0),1)</f>
        <v>渡部　希彩
渡部　　晄</v>
      </c>
      <c r="D97" s="44"/>
      <c r="E97" s="46"/>
      <c r="F97" s="151"/>
      <c r="G97" s="151"/>
      <c r="H97" s="48"/>
      <c r="I97" s="72"/>
      <c r="J97" s="72"/>
      <c r="K97" s="45"/>
      <c r="L97" s="111"/>
      <c r="M97" s="111"/>
      <c r="N97" s="44"/>
      <c r="O97" s="44"/>
      <c r="P97" s="61" t="str">
        <f>INDEX(C78:C89,MATCH(1,AA78:AA89,0),1)</f>
        <v>藤本　桜彩
藤本　雄介</v>
      </c>
      <c r="Q97" s="61"/>
      <c r="R97" s="61"/>
      <c r="S97" s="61"/>
      <c r="T97" s="61"/>
      <c r="U97" s="60" t="str">
        <f>INDEX(B78:B89,MATCH(1,AA78:AA89,0),1)</f>
        <v>(角　野)　</v>
      </c>
      <c r="V97" s="60"/>
      <c r="W97" s="60"/>
    </row>
    <row r="98" spans="2:23" ht="13.5">
      <c r="B98" s="60"/>
      <c r="C98" s="61"/>
      <c r="I98" s="72"/>
      <c r="J98" s="72"/>
      <c r="P98" s="61"/>
      <c r="Q98" s="61"/>
      <c r="R98" s="61"/>
      <c r="S98" s="61"/>
      <c r="T98" s="61"/>
      <c r="U98" s="60"/>
      <c r="V98" s="60"/>
      <c r="W98" s="60"/>
    </row>
    <row r="101" spans="2:15" s="4" customFormat="1" ht="22.5" customHeight="1">
      <c r="B101" s="112" t="s">
        <v>8</v>
      </c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</row>
    <row r="103" spans="2:28" s="6" customFormat="1" ht="15" customHeight="1">
      <c r="B103" s="32" t="s">
        <v>131</v>
      </c>
      <c r="C103" s="7"/>
      <c r="D103" s="106" t="s">
        <v>141</v>
      </c>
      <c r="E103" s="107"/>
      <c r="F103" s="107"/>
      <c r="G103" s="107"/>
      <c r="H103" s="108"/>
      <c r="I103" s="106" t="s">
        <v>142</v>
      </c>
      <c r="J103" s="107"/>
      <c r="K103" s="107"/>
      <c r="L103" s="107"/>
      <c r="M103" s="108"/>
      <c r="N103" s="106" t="s">
        <v>143</v>
      </c>
      <c r="O103" s="107"/>
      <c r="P103" s="107"/>
      <c r="Q103" s="107"/>
      <c r="R103" s="108"/>
      <c r="S103" s="106"/>
      <c r="T103" s="107"/>
      <c r="U103" s="107"/>
      <c r="V103" s="107"/>
      <c r="W103" s="108"/>
      <c r="X103" s="106" t="s">
        <v>15</v>
      </c>
      <c r="Y103" s="107"/>
      <c r="Z103" s="108"/>
      <c r="AA103" s="106" t="s">
        <v>16</v>
      </c>
      <c r="AB103" s="108"/>
    </row>
    <row r="104" spans="2:36" s="6" customFormat="1" ht="15" customHeight="1">
      <c r="B104" s="105" t="s">
        <v>48</v>
      </c>
      <c r="C104" s="83" t="s">
        <v>138</v>
      </c>
      <c r="D104" s="139"/>
      <c r="E104" s="140"/>
      <c r="F104" s="140"/>
      <c r="G104" s="140"/>
      <c r="H104" s="141"/>
      <c r="I104" s="15" t="str">
        <f>IF(I105="","",IF(I105&gt;M105,"○","×"))</f>
        <v>○</v>
      </c>
      <c r="J104" s="25">
        <v>15</v>
      </c>
      <c r="K104" s="13" t="s">
        <v>19</v>
      </c>
      <c r="L104" s="25">
        <v>6</v>
      </c>
      <c r="M104" s="26"/>
      <c r="N104" s="15" t="str">
        <f>IF(N105="","",IF(N105&gt;R105,"○","×"))</f>
        <v>○</v>
      </c>
      <c r="O104" s="25">
        <v>15</v>
      </c>
      <c r="P104" s="13" t="s">
        <v>19</v>
      </c>
      <c r="Q104" s="25">
        <v>5</v>
      </c>
      <c r="R104" s="26"/>
      <c r="S104" s="15" t="str">
        <f>IF(S105="","",IF(S105&gt;W105,"○","×"))</f>
        <v>○</v>
      </c>
      <c r="T104" s="25">
        <v>15</v>
      </c>
      <c r="U104" s="13" t="s">
        <v>119</v>
      </c>
      <c r="V104" s="25">
        <v>0</v>
      </c>
      <c r="W104" s="26"/>
      <c r="X104" s="125">
        <f>IF(I104="","",COUNTIF(I104:W104,"○"))</f>
        <v>3</v>
      </c>
      <c r="Y104" s="119" t="s">
        <v>18</v>
      </c>
      <c r="Z104" s="122">
        <f>IF(I104="","",COUNTIF(I104:W104,"×"))</f>
        <v>0</v>
      </c>
      <c r="AA104" s="125">
        <f>IF(AD105="","",RANK(AD105,AD104:AD115))</f>
        <v>1</v>
      </c>
      <c r="AB104" s="122"/>
      <c r="AD104" s="58"/>
      <c r="AE104" s="58">
        <f>IF(J104="","",IF(J104&gt;L104,1,0))</f>
        <v>1</v>
      </c>
      <c r="AF104" s="58">
        <f>IF(J104="","",IF(J104&lt;L104,1,0))</f>
        <v>0</v>
      </c>
      <c r="AG104" s="58">
        <f>IF(O104="","",IF(O104&gt;Q104,1,0))</f>
        <v>1</v>
      </c>
      <c r="AH104" s="58">
        <f>IF(O104="","",IF(O104&lt;Q104,1,0))</f>
        <v>0</v>
      </c>
      <c r="AI104" s="58">
        <f>IF(T104="","",IF(T104&gt;V104,1,0))</f>
        <v>1</v>
      </c>
      <c r="AJ104" s="58">
        <f>IF(T104="","",IF(T104&lt;V104,1,0))</f>
        <v>0</v>
      </c>
    </row>
    <row r="105" spans="2:36" s="6" customFormat="1" ht="15" customHeight="1">
      <c r="B105" s="81"/>
      <c r="C105" s="84"/>
      <c r="D105" s="142"/>
      <c r="E105" s="143"/>
      <c r="F105" s="143"/>
      <c r="G105" s="143"/>
      <c r="H105" s="144"/>
      <c r="I105" s="128">
        <f>IF(J104="","",SUM(AE104:AE106))</f>
        <v>2</v>
      </c>
      <c r="J105" s="10">
        <v>15</v>
      </c>
      <c r="K105" s="13" t="s">
        <v>60</v>
      </c>
      <c r="L105" s="10">
        <v>12</v>
      </c>
      <c r="M105" s="126">
        <f>IF(J104="","",SUM(AF104:AF106))</f>
        <v>0</v>
      </c>
      <c r="N105" s="128">
        <f>IF(O104="","",SUM(AG104:AG106))</f>
        <v>2</v>
      </c>
      <c r="O105" s="10">
        <v>15</v>
      </c>
      <c r="P105" s="13" t="s">
        <v>120</v>
      </c>
      <c r="Q105" s="10">
        <v>6</v>
      </c>
      <c r="R105" s="126">
        <f>IF(O104="","",SUM(AH104:AH106))</f>
        <v>0</v>
      </c>
      <c r="S105" s="128">
        <f>IF(T104="","",SUM(AI104:AI106))</f>
        <v>2</v>
      </c>
      <c r="T105" s="10">
        <v>15</v>
      </c>
      <c r="U105" s="13" t="s">
        <v>26</v>
      </c>
      <c r="V105" s="10">
        <v>0</v>
      </c>
      <c r="W105" s="126">
        <f>IF(T104="","",SUM(AJ104:AJ106))</f>
        <v>0</v>
      </c>
      <c r="X105" s="84"/>
      <c r="Y105" s="120"/>
      <c r="Z105" s="123"/>
      <c r="AA105" s="84"/>
      <c r="AB105" s="123"/>
      <c r="AD105" s="59">
        <f>IF(X104="","",X104*1000+(S105+I105+N105)*100+((S105+I105+N105)-(W105+M105+R105))*10+((SUM(T104:T106)+SUM(J104:J106)+SUM(O104:O106))-(SUM(V104:V106)+SUM(L104:L106)+SUM(Q104:Q106))))</f>
        <v>3721</v>
      </c>
      <c r="AE105" s="58">
        <f>IF(J105="","",IF(J105&gt;L105,1,0))</f>
        <v>1</v>
      </c>
      <c r="AF105" s="58">
        <f>IF(J105="","",IF(J105&lt;L105,1,0))</f>
        <v>0</v>
      </c>
      <c r="AG105" s="58">
        <f>IF(O105="","",IF(O105&gt;Q105,1,0))</f>
        <v>1</v>
      </c>
      <c r="AH105" s="58">
        <f>IF(O105="","",IF(O105&lt;Q105,1,0))</f>
        <v>0</v>
      </c>
      <c r="AI105" s="58">
        <f>IF(T105="","",IF(T105&gt;V105,1,0))</f>
        <v>1</v>
      </c>
      <c r="AJ105" s="58">
        <f>IF(T105="","",IF(T105&lt;V105,1,0))</f>
        <v>0</v>
      </c>
    </row>
    <row r="106" spans="2:36" s="6" customFormat="1" ht="15" customHeight="1">
      <c r="B106" s="82"/>
      <c r="C106" s="85"/>
      <c r="D106" s="145"/>
      <c r="E106" s="146"/>
      <c r="F106" s="146"/>
      <c r="G106" s="146"/>
      <c r="H106" s="147"/>
      <c r="I106" s="129"/>
      <c r="J106" s="27"/>
      <c r="K106" s="13" t="s">
        <v>121</v>
      </c>
      <c r="L106" s="27"/>
      <c r="M106" s="127"/>
      <c r="N106" s="129"/>
      <c r="O106" s="27"/>
      <c r="P106" s="24" t="s">
        <v>121</v>
      </c>
      <c r="Q106" s="27"/>
      <c r="R106" s="127"/>
      <c r="S106" s="129"/>
      <c r="T106" s="27"/>
      <c r="U106" s="13" t="s">
        <v>121</v>
      </c>
      <c r="V106" s="27"/>
      <c r="W106" s="127"/>
      <c r="X106" s="85"/>
      <c r="Y106" s="121"/>
      <c r="Z106" s="124"/>
      <c r="AA106" s="85"/>
      <c r="AB106" s="124"/>
      <c r="AD106" s="58"/>
      <c r="AE106" s="58">
        <f>IF(J106="","",IF(J106&gt;L106,1,0))</f>
      </c>
      <c r="AF106" s="58">
        <f>IF(J106="","",IF(J106&lt;L106,1,0))</f>
      </c>
      <c r="AG106" s="58">
        <f>IF(O106="","",IF(O106&gt;Q106,1,0))</f>
      </c>
      <c r="AH106" s="58">
        <f>IF(O106="","",IF(O106&lt;Q106,1,0))</f>
      </c>
      <c r="AI106" s="58">
        <f>IF(T106="","",IF(T106&gt;V106,1,0))</f>
      </c>
      <c r="AJ106" s="58">
        <f>IF(T106="","",IF(T106&lt;V106,1,0))</f>
      </c>
    </row>
    <row r="107" spans="2:36" s="6" customFormat="1" ht="15" customHeight="1">
      <c r="B107" s="105" t="s">
        <v>38</v>
      </c>
      <c r="C107" s="83" t="s">
        <v>139</v>
      </c>
      <c r="D107" s="28" t="str">
        <f>IF(D108="","",IF(D108&gt;H108,"○","×"))</f>
        <v>×</v>
      </c>
      <c r="E107" s="16">
        <f>IF(L104="","",L104)</f>
        <v>6</v>
      </c>
      <c r="F107" s="13" t="s">
        <v>122</v>
      </c>
      <c r="G107" s="16">
        <f>IF(J104="","",J104)</f>
        <v>15</v>
      </c>
      <c r="H107" s="29"/>
      <c r="I107" s="130"/>
      <c r="J107" s="131"/>
      <c r="K107" s="131"/>
      <c r="L107" s="131"/>
      <c r="M107" s="132"/>
      <c r="N107" s="28" t="str">
        <f>IF(N108="","",IF(N108&gt;R108,"○","×"))</f>
        <v>×</v>
      </c>
      <c r="O107" s="10">
        <v>11</v>
      </c>
      <c r="P107" s="13" t="s">
        <v>64</v>
      </c>
      <c r="Q107" s="10">
        <v>15</v>
      </c>
      <c r="R107" s="29"/>
      <c r="S107" s="28" t="str">
        <f>IF(S108="","",IF(S108&gt;W108,"○","×"))</f>
        <v>○</v>
      </c>
      <c r="T107" s="10">
        <v>15</v>
      </c>
      <c r="U107" s="21" t="s">
        <v>121</v>
      </c>
      <c r="V107" s="10">
        <v>0</v>
      </c>
      <c r="W107" s="29"/>
      <c r="X107" s="125">
        <f>IF(D107="","",COUNTIF(D107:W109,"○"))</f>
        <v>1</v>
      </c>
      <c r="Y107" s="119" t="s">
        <v>18</v>
      </c>
      <c r="Z107" s="122">
        <f>IF(D107="","",COUNTIF(D107:W109,"×"))</f>
        <v>2</v>
      </c>
      <c r="AA107" s="125">
        <f>IF(AD108="","",RANK(AD108,AD104:AD115))</f>
        <v>3</v>
      </c>
      <c r="AB107" s="122"/>
      <c r="AD107" s="58"/>
      <c r="AE107" s="58">
        <f>IF(O107="","",IF(O107&gt;Q107,1,0))</f>
        <v>0</v>
      </c>
      <c r="AF107" s="58">
        <f>IF(O107="","",IF(O107&lt;Q107,1,0))</f>
        <v>1</v>
      </c>
      <c r="AG107" s="58">
        <f>IF(T107="","",IF(T107&gt;V107,1,0))</f>
        <v>1</v>
      </c>
      <c r="AH107" s="58">
        <f>IF(T107="","",IF(T107&lt;V107,1,0))</f>
        <v>0</v>
      </c>
      <c r="AI107" s="58"/>
      <c r="AJ107" s="58"/>
    </row>
    <row r="108" spans="2:36" s="6" customFormat="1" ht="15" customHeight="1">
      <c r="B108" s="81"/>
      <c r="C108" s="84"/>
      <c r="D108" s="92">
        <f>M105</f>
        <v>0</v>
      </c>
      <c r="E108" s="16">
        <f>IF(L105="","",L105)</f>
        <v>12</v>
      </c>
      <c r="F108" s="13" t="s">
        <v>28</v>
      </c>
      <c r="G108" s="16">
        <f>IF(J105="","",J105)</f>
        <v>15</v>
      </c>
      <c r="H108" s="126">
        <f>I105</f>
        <v>2</v>
      </c>
      <c r="I108" s="133"/>
      <c r="J108" s="134"/>
      <c r="K108" s="134"/>
      <c r="L108" s="134"/>
      <c r="M108" s="135"/>
      <c r="N108" s="128">
        <f>IF(O107="","",SUM(AE107:AE109))</f>
        <v>0</v>
      </c>
      <c r="O108" s="10">
        <v>7</v>
      </c>
      <c r="P108" s="13" t="s">
        <v>123</v>
      </c>
      <c r="Q108" s="10">
        <v>15</v>
      </c>
      <c r="R108" s="126">
        <f>IF(O107="","",SUM(AF107:AF109))</f>
        <v>2</v>
      </c>
      <c r="S108" s="128">
        <f>IF(T107="","",SUM(AG107:AG109))</f>
        <v>2</v>
      </c>
      <c r="T108" s="10">
        <v>15</v>
      </c>
      <c r="U108" s="13" t="s">
        <v>69</v>
      </c>
      <c r="V108" s="10">
        <v>0</v>
      </c>
      <c r="W108" s="126">
        <f>IF(T107="","",SUM(AH107:AH109))</f>
        <v>0</v>
      </c>
      <c r="X108" s="84"/>
      <c r="Y108" s="120"/>
      <c r="Z108" s="123"/>
      <c r="AA108" s="84"/>
      <c r="AB108" s="123"/>
      <c r="AD108" s="59">
        <f>IF(X107="","",X107*1000+(D108+S108+N108)*100+((D108+S108+N108)-(H108+W108+R108))*10+((SUM(E107:E109)+SUM(T107:T109)+SUM(O107:O109))-(SUM(G107:G109)+SUM(V107:V109)+SUM(Q107:Q109))))</f>
        <v>1186</v>
      </c>
      <c r="AE108" s="58">
        <f>IF(O108="","",IF(O108&gt;Q108,1,0))</f>
        <v>0</v>
      </c>
      <c r="AF108" s="58">
        <f>IF(O108="","",IF(O108&lt;Q108,1,0))</f>
        <v>1</v>
      </c>
      <c r="AG108" s="58">
        <f>IF(T108="","",IF(T108&gt;V108,1,0))</f>
        <v>1</v>
      </c>
      <c r="AH108" s="58">
        <f>IF(T108="","",IF(T108&lt;V108,1,0))</f>
        <v>0</v>
      </c>
      <c r="AI108" s="58"/>
      <c r="AJ108" s="58"/>
    </row>
    <row r="109" spans="2:36" s="6" customFormat="1" ht="15" customHeight="1">
      <c r="B109" s="82"/>
      <c r="C109" s="85"/>
      <c r="D109" s="93"/>
      <c r="E109" s="16">
        <f>IF(L106="","",L106)</f>
      </c>
      <c r="F109" s="13" t="s">
        <v>64</v>
      </c>
      <c r="G109" s="16">
        <f>IF(J106="","",J106)</f>
      </c>
      <c r="H109" s="127"/>
      <c r="I109" s="136"/>
      <c r="J109" s="137"/>
      <c r="K109" s="137"/>
      <c r="L109" s="137"/>
      <c r="M109" s="138"/>
      <c r="N109" s="129"/>
      <c r="O109" s="27"/>
      <c r="P109" s="13" t="s">
        <v>69</v>
      </c>
      <c r="Q109" s="27"/>
      <c r="R109" s="127"/>
      <c r="S109" s="129"/>
      <c r="T109" s="27"/>
      <c r="U109" s="13" t="s">
        <v>69</v>
      </c>
      <c r="V109" s="27"/>
      <c r="W109" s="127"/>
      <c r="X109" s="85"/>
      <c r="Y109" s="121"/>
      <c r="Z109" s="124"/>
      <c r="AA109" s="85"/>
      <c r="AB109" s="124"/>
      <c r="AD109" s="58"/>
      <c r="AE109" s="58">
        <f>IF(O109="","",IF(O109&gt;Q109,1,0))</f>
      </c>
      <c r="AF109" s="58">
        <f>IF(O109="","",IF(O109&lt;Q109,1,0))</f>
      </c>
      <c r="AG109" s="58">
        <f>IF(T109="","",IF(T109&gt;V109,1,0))</f>
      </c>
      <c r="AH109" s="58">
        <f>IF(T109="","",IF(T109&lt;V109,1,0))</f>
      </c>
      <c r="AI109" s="58"/>
      <c r="AJ109" s="58"/>
    </row>
    <row r="110" spans="2:36" s="6" customFormat="1" ht="15" customHeight="1">
      <c r="B110" s="105" t="s">
        <v>94</v>
      </c>
      <c r="C110" s="83" t="s">
        <v>140</v>
      </c>
      <c r="D110" s="28" t="str">
        <f>IF(D111="","",IF(D111&gt;H111,"○","×"))</f>
        <v>×</v>
      </c>
      <c r="E110" s="12">
        <f>IF(Q104="","",Q104)</f>
        <v>5</v>
      </c>
      <c r="F110" s="21" t="s">
        <v>69</v>
      </c>
      <c r="G110" s="12">
        <f>IF(O104="","",O104)</f>
        <v>15</v>
      </c>
      <c r="H110" s="29"/>
      <c r="I110" s="28" t="str">
        <f>IF(I111="","",IF(I111&gt;M111,"○","×"))</f>
        <v>○</v>
      </c>
      <c r="J110" s="10">
        <f>IF(Q107="","",Q107)</f>
        <v>15</v>
      </c>
      <c r="K110" s="13" t="s">
        <v>69</v>
      </c>
      <c r="L110" s="10">
        <f>IF(O107="","",O107)</f>
        <v>11</v>
      </c>
      <c r="M110" s="29"/>
      <c r="N110" s="130"/>
      <c r="O110" s="131"/>
      <c r="P110" s="131"/>
      <c r="Q110" s="131"/>
      <c r="R110" s="132"/>
      <c r="S110" s="28" t="str">
        <f>IF(S111="","",IF(S111&gt;W111,"○","×"))</f>
        <v>○</v>
      </c>
      <c r="T110" s="10">
        <v>15</v>
      </c>
      <c r="U110" s="21" t="s">
        <v>64</v>
      </c>
      <c r="V110" s="10">
        <v>0</v>
      </c>
      <c r="W110" s="29"/>
      <c r="X110" s="125">
        <f>IF(D110="","",COUNTIF(D110:W112,"○"))</f>
        <v>2</v>
      </c>
      <c r="Y110" s="119" t="s">
        <v>18</v>
      </c>
      <c r="Z110" s="122">
        <f>IF(D110="","",COUNTIF(D110:W112,"×"))</f>
        <v>1</v>
      </c>
      <c r="AA110" s="125">
        <f>IF(AD111="","",RANK(AD111,AD104:AD115))</f>
        <v>2</v>
      </c>
      <c r="AB110" s="122"/>
      <c r="AD110" s="58"/>
      <c r="AE110" s="58">
        <f>IF(T110="","",IF(T110&gt;V110,1,0))</f>
        <v>1</v>
      </c>
      <c r="AF110" s="58">
        <f>IF(T110="","",IF(T110&lt;V110,1,0))</f>
        <v>0</v>
      </c>
      <c r="AG110" s="58"/>
      <c r="AH110" s="58"/>
      <c r="AI110" s="58"/>
      <c r="AJ110" s="58"/>
    </row>
    <row r="111" spans="2:36" s="6" customFormat="1" ht="15" customHeight="1">
      <c r="B111" s="81"/>
      <c r="C111" s="84"/>
      <c r="D111" s="92">
        <f>R105</f>
        <v>0</v>
      </c>
      <c r="E111" s="16">
        <f>IF(Q105="","",Q105)</f>
        <v>6</v>
      </c>
      <c r="F111" s="13" t="s">
        <v>69</v>
      </c>
      <c r="G111" s="16">
        <f>IF(O105="","",O105)</f>
        <v>15</v>
      </c>
      <c r="H111" s="126">
        <f>N105</f>
        <v>2</v>
      </c>
      <c r="I111" s="128">
        <f>R108</f>
        <v>2</v>
      </c>
      <c r="J111" s="10">
        <f>IF(Q108="","",Q108)</f>
        <v>15</v>
      </c>
      <c r="K111" s="13" t="s">
        <v>69</v>
      </c>
      <c r="L111" s="10">
        <f>IF(O108="","",O108)</f>
        <v>7</v>
      </c>
      <c r="M111" s="126">
        <f>N108</f>
        <v>0</v>
      </c>
      <c r="N111" s="133"/>
      <c r="O111" s="134"/>
      <c r="P111" s="134"/>
      <c r="Q111" s="134"/>
      <c r="R111" s="135"/>
      <c r="S111" s="128">
        <f>IF(T110="","",SUM(AE110:AE112))</f>
        <v>2</v>
      </c>
      <c r="T111" s="10">
        <v>15</v>
      </c>
      <c r="U111" s="13" t="s">
        <v>69</v>
      </c>
      <c r="V111" s="10">
        <v>0</v>
      </c>
      <c r="W111" s="126">
        <f>IF(T110="","",SUM(AF110:AF112))</f>
        <v>0</v>
      </c>
      <c r="X111" s="84"/>
      <c r="Y111" s="120"/>
      <c r="Z111" s="123"/>
      <c r="AA111" s="84"/>
      <c r="AB111" s="123"/>
      <c r="AD111" s="59">
        <f>IF(X110="","",X110*1000+(D111+I111+S111)*100+((D111+I111+S111)-(H111+M111+W111))*10+((SUM(E110:E112)+SUM(J110:J112)+SUM(T110:T112))-(SUM(G110:G112)+SUM(L110:L112)+SUM(V110:V112))))</f>
        <v>2443</v>
      </c>
      <c r="AE111" s="58">
        <f>IF(T111="","",IF(T111&gt;V111,1,0))</f>
        <v>1</v>
      </c>
      <c r="AF111" s="58">
        <f>IF(T111="","",IF(T111&lt;V111,1,0))</f>
        <v>0</v>
      </c>
      <c r="AG111" s="58"/>
      <c r="AH111" s="58"/>
      <c r="AI111" s="58"/>
      <c r="AJ111" s="58"/>
    </row>
    <row r="112" spans="2:36" s="6" customFormat="1" ht="15" customHeight="1">
      <c r="B112" s="82"/>
      <c r="C112" s="85"/>
      <c r="D112" s="93"/>
      <c r="E112" s="18">
        <f>IF(Q106="","",Q106)</f>
      </c>
      <c r="F112" s="13" t="s">
        <v>19</v>
      </c>
      <c r="G112" s="16">
        <f>IF(O106="","",O106)</f>
      </c>
      <c r="H112" s="127"/>
      <c r="I112" s="129"/>
      <c r="J112" s="27">
        <f>IF(Q109="","",Q109)</f>
      </c>
      <c r="K112" s="13" t="s">
        <v>19</v>
      </c>
      <c r="L112" s="27">
        <f>IF(O109="","",O109)</f>
      </c>
      <c r="M112" s="127"/>
      <c r="N112" s="136"/>
      <c r="O112" s="137"/>
      <c r="P112" s="137"/>
      <c r="Q112" s="137"/>
      <c r="R112" s="138"/>
      <c r="S112" s="129"/>
      <c r="T112" s="27"/>
      <c r="U112" s="24" t="s">
        <v>22</v>
      </c>
      <c r="V112" s="27"/>
      <c r="W112" s="127"/>
      <c r="X112" s="85"/>
      <c r="Y112" s="121"/>
      <c r="Z112" s="124"/>
      <c r="AA112" s="85"/>
      <c r="AB112" s="124"/>
      <c r="AD112" s="58"/>
      <c r="AE112" s="58">
        <f>IF(T112="","",IF(T112&gt;V112,1,0))</f>
      </c>
      <c r="AF112" s="58">
        <f>IF(T112="","",IF(T112&lt;V112,1,0))</f>
      </c>
      <c r="AG112" s="58"/>
      <c r="AH112" s="58"/>
      <c r="AI112" s="58"/>
      <c r="AJ112" s="58"/>
    </row>
    <row r="113" spans="2:36" s="6" customFormat="1" ht="15" customHeight="1">
      <c r="B113" s="105"/>
      <c r="C113" s="83"/>
      <c r="D113" s="28" t="str">
        <f>IF(D114="","",IF(D114&gt;H114,"○","×"))</f>
        <v>×</v>
      </c>
      <c r="E113" s="16">
        <f>IF(V104="","",V104)</f>
        <v>0</v>
      </c>
      <c r="F113" s="21" t="s">
        <v>124</v>
      </c>
      <c r="G113" s="12">
        <f>IF(T104="","",T104)</f>
        <v>15</v>
      </c>
      <c r="H113" s="29"/>
      <c r="I113" s="28" t="str">
        <f>IF(I114="","",IF(I114&gt;M114,"○","×"))</f>
        <v>×</v>
      </c>
      <c r="J113" s="10">
        <f>IF(V107="","",V107)</f>
        <v>0</v>
      </c>
      <c r="K113" s="21" t="s">
        <v>125</v>
      </c>
      <c r="L113" s="10">
        <f>IF(T107="","",T107)</f>
        <v>15</v>
      </c>
      <c r="M113" s="29"/>
      <c r="N113" s="28" t="str">
        <f>IF(N114="","",IF(N114&gt;R114,"○","×"))</f>
        <v>×</v>
      </c>
      <c r="O113" s="10">
        <f>IF(V110="","",V110)</f>
        <v>0</v>
      </c>
      <c r="P113" s="13" t="s">
        <v>126</v>
      </c>
      <c r="Q113" s="10">
        <f>IF(T110="","",T110)</f>
        <v>15</v>
      </c>
      <c r="R113" s="29"/>
      <c r="S113" s="130"/>
      <c r="T113" s="131"/>
      <c r="U113" s="131"/>
      <c r="V113" s="131"/>
      <c r="W113" s="132"/>
      <c r="X113" s="125">
        <f>IF(D113="","",COUNTIF(D113:R113,"○"))</f>
        <v>0</v>
      </c>
      <c r="Y113" s="119" t="s">
        <v>18</v>
      </c>
      <c r="Z113" s="122">
        <f>IF(D113="","",COUNTIF(D113:R113,"×"))</f>
        <v>3</v>
      </c>
      <c r="AA113" s="125">
        <f>IF(AD114="","",RANK(AD114,AD104:AD115))</f>
        <v>4</v>
      </c>
      <c r="AB113" s="122"/>
      <c r="AD113" s="58"/>
      <c r="AE113" s="58"/>
      <c r="AF113" s="58"/>
      <c r="AG113" s="58"/>
      <c r="AH113" s="58"/>
      <c r="AI113" s="58"/>
      <c r="AJ113" s="58"/>
    </row>
    <row r="114" spans="2:36" s="6" customFormat="1" ht="15" customHeight="1">
      <c r="B114" s="81"/>
      <c r="C114" s="84"/>
      <c r="D114" s="92">
        <f>W105</f>
        <v>0</v>
      </c>
      <c r="E114" s="16">
        <f>IF(V105="","",V105)</f>
        <v>0</v>
      </c>
      <c r="F114" s="13" t="s">
        <v>127</v>
      </c>
      <c r="G114" s="16">
        <f>IF(T105="","",T105)</f>
        <v>15</v>
      </c>
      <c r="H114" s="126">
        <f>S105</f>
        <v>2</v>
      </c>
      <c r="I114" s="128">
        <f>W108</f>
        <v>0</v>
      </c>
      <c r="J114" s="10">
        <f>IF(V108="","",V108)</f>
        <v>0</v>
      </c>
      <c r="K114" s="13" t="s">
        <v>69</v>
      </c>
      <c r="L114" s="10">
        <f>IF(T108="","",T108)</f>
        <v>15</v>
      </c>
      <c r="M114" s="126">
        <f>S108</f>
        <v>2</v>
      </c>
      <c r="N114" s="128">
        <f>W111</f>
        <v>0</v>
      </c>
      <c r="O114" s="10">
        <f>IF(V111="","",V111)</f>
        <v>0</v>
      </c>
      <c r="P114" s="13" t="s">
        <v>34</v>
      </c>
      <c r="Q114" s="10">
        <f>IF(T111="","",T111)</f>
        <v>15</v>
      </c>
      <c r="R114" s="126">
        <f>S111</f>
        <v>2</v>
      </c>
      <c r="S114" s="133"/>
      <c r="T114" s="134"/>
      <c r="U114" s="134"/>
      <c r="V114" s="134"/>
      <c r="W114" s="135"/>
      <c r="X114" s="84"/>
      <c r="Y114" s="120"/>
      <c r="Z114" s="123"/>
      <c r="AA114" s="84"/>
      <c r="AB114" s="123"/>
      <c r="AD114" s="59">
        <f>IF(X113="","",X113*1000+(D114+I114+N114)*100+((D114+I114+N114)-(H114+M114+R114))*10+((SUM(E113:E115)+SUM(J113:J115)+SUM(O113:O115))-(SUM(G113:G115)+SUM(L113:L115)+SUM(Q113:Q115))))</f>
        <v>-150</v>
      </c>
      <c r="AE114" s="58"/>
      <c r="AF114" s="58"/>
      <c r="AG114" s="58"/>
      <c r="AH114" s="58"/>
      <c r="AI114" s="58"/>
      <c r="AJ114" s="58"/>
    </row>
    <row r="115" spans="2:36" s="30" customFormat="1" ht="15" customHeight="1">
      <c r="B115" s="82"/>
      <c r="C115" s="85"/>
      <c r="D115" s="93"/>
      <c r="E115" s="18">
        <f>IF(V106="","",V106)</f>
      </c>
      <c r="F115" s="24" t="s">
        <v>22</v>
      </c>
      <c r="G115" s="18">
        <f>IF(T106="","",T106)</f>
      </c>
      <c r="H115" s="127"/>
      <c r="I115" s="129"/>
      <c r="J115" s="27">
        <f>IF(V109="","",V109)</f>
      </c>
      <c r="K115" s="24" t="s">
        <v>22</v>
      </c>
      <c r="L115" s="27">
        <f>IF(T109="","",T109)</f>
      </c>
      <c r="M115" s="127"/>
      <c r="N115" s="129"/>
      <c r="O115" s="27">
        <f>IF(V112="","",V112)</f>
      </c>
      <c r="P115" s="24" t="s">
        <v>22</v>
      </c>
      <c r="Q115" s="27">
        <f>IF(T112="","",T112)</f>
      </c>
      <c r="R115" s="127"/>
      <c r="S115" s="136"/>
      <c r="T115" s="137"/>
      <c r="U115" s="137"/>
      <c r="V115" s="137"/>
      <c r="W115" s="138"/>
      <c r="X115" s="85"/>
      <c r="Y115" s="121"/>
      <c r="Z115" s="124"/>
      <c r="AA115" s="85"/>
      <c r="AB115" s="124"/>
      <c r="AC115" s="6"/>
      <c r="AD115" s="58"/>
      <c r="AE115" s="58"/>
      <c r="AF115" s="58"/>
      <c r="AG115" s="58"/>
      <c r="AH115" s="58"/>
      <c r="AI115" s="58"/>
      <c r="AJ115" s="58"/>
    </row>
    <row r="116" spans="30:36" ht="13.5">
      <c r="AD116" s="58"/>
      <c r="AE116" s="58"/>
      <c r="AF116" s="58"/>
      <c r="AG116" s="58"/>
      <c r="AH116" s="58"/>
      <c r="AI116" s="58"/>
      <c r="AJ116" s="58"/>
    </row>
    <row r="117" spans="2:36" s="6" customFormat="1" ht="15" customHeight="1">
      <c r="B117" s="32" t="s">
        <v>132</v>
      </c>
      <c r="C117" s="7"/>
      <c r="D117" s="106" t="s">
        <v>150</v>
      </c>
      <c r="E117" s="107"/>
      <c r="F117" s="107"/>
      <c r="G117" s="107"/>
      <c r="H117" s="108"/>
      <c r="I117" s="106" t="s">
        <v>151</v>
      </c>
      <c r="J117" s="107"/>
      <c r="K117" s="107"/>
      <c r="L117" s="107"/>
      <c r="M117" s="108"/>
      <c r="N117" s="106" t="s">
        <v>152</v>
      </c>
      <c r="O117" s="107"/>
      <c r="P117" s="107"/>
      <c r="Q117" s="107"/>
      <c r="R117" s="108"/>
      <c r="S117" s="8"/>
      <c r="T117" s="9" t="s">
        <v>15</v>
      </c>
      <c r="U117" s="9"/>
      <c r="V117" s="106" t="s">
        <v>16</v>
      </c>
      <c r="W117" s="108"/>
      <c r="AA117" s="10"/>
      <c r="AD117" s="58"/>
      <c r="AE117" s="58"/>
      <c r="AF117" s="58"/>
      <c r="AG117" s="58"/>
      <c r="AH117" s="58"/>
      <c r="AI117" s="58"/>
      <c r="AJ117" s="58"/>
    </row>
    <row r="118" spans="2:36" s="6" customFormat="1" ht="15" customHeight="1">
      <c r="B118" s="105" t="s">
        <v>48</v>
      </c>
      <c r="C118" s="83" t="s">
        <v>147</v>
      </c>
      <c r="D118" s="96"/>
      <c r="E118" s="97"/>
      <c r="F118" s="97"/>
      <c r="G118" s="97"/>
      <c r="H118" s="98"/>
      <c r="I118" s="11" t="str">
        <f>IF(I119="","",IF(I119&gt;M119,"○","×"))</f>
        <v>×</v>
      </c>
      <c r="J118" s="12">
        <v>4</v>
      </c>
      <c r="K118" s="13" t="s">
        <v>28</v>
      </c>
      <c r="L118" s="12">
        <v>15</v>
      </c>
      <c r="M118" s="14"/>
      <c r="N118" s="15" t="str">
        <f>IF(N119="","",IF(N119&gt;R119,"○","×"))</f>
        <v>×</v>
      </c>
      <c r="O118" s="12">
        <v>11</v>
      </c>
      <c r="P118" s="13" t="s">
        <v>28</v>
      </c>
      <c r="Q118" s="12">
        <v>15</v>
      </c>
      <c r="R118" s="14"/>
      <c r="S118" s="89">
        <f>IF(I118="","",COUNTIF(I118:R118,"○"))</f>
        <v>0</v>
      </c>
      <c r="T118" s="78" t="s">
        <v>18</v>
      </c>
      <c r="U118" s="86">
        <f>IF(I118="","",COUNTIF(I118:R118,"×"))</f>
        <v>2</v>
      </c>
      <c r="V118" s="89">
        <f>IF(AD119="","",RANK(AD119,AD118:AD126))</f>
        <v>3</v>
      </c>
      <c r="W118" s="86"/>
      <c r="X118" s="16"/>
      <c r="Y118" s="16"/>
      <c r="Z118" s="10"/>
      <c r="AA118" s="10"/>
      <c r="AD118" s="58"/>
      <c r="AE118" s="58">
        <f>IF(J118="","",IF(J118&gt;L118,1,0))</f>
        <v>0</v>
      </c>
      <c r="AF118" s="58">
        <f>IF(L118="","",IF(J118&lt;L118,1,0))</f>
        <v>1</v>
      </c>
      <c r="AG118" s="58">
        <f>IF(O118="","",IF(O118&gt;Q118,1,0))</f>
        <v>0</v>
      </c>
      <c r="AH118" s="58">
        <f>IF(Q118="","",IF(O118&lt;Q118,1,0))</f>
        <v>1</v>
      </c>
      <c r="AI118" s="58"/>
      <c r="AJ118" s="58"/>
    </row>
    <row r="119" spans="2:36" s="6" customFormat="1" ht="15" customHeight="1">
      <c r="B119" s="81"/>
      <c r="C119" s="84"/>
      <c r="D119" s="99"/>
      <c r="E119" s="100"/>
      <c r="F119" s="100"/>
      <c r="G119" s="100"/>
      <c r="H119" s="101"/>
      <c r="I119" s="92">
        <f>IF(J118="","",SUM(AE118:AE120))</f>
        <v>0</v>
      </c>
      <c r="J119" s="16">
        <v>12</v>
      </c>
      <c r="K119" s="13" t="s">
        <v>19</v>
      </c>
      <c r="L119" s="16">
        <v>15</v>
      </c>
      <c r="M119" s="94">
        <f>IF(L118="","",SUM(AF118:AF120))</f>
        <v>2</v>
      </c>
      <c r="N119" s="92">
        <f>IF(O118="","",SUM(AG118:AG120))</f>
        <v>0</v>
      </c>
      <c r="O119" s="17">
        <v>10</v>
      </c>
      <c r="P119" s="13" t="s">
        <v>64</v>
      </c>
      <c r="Q119" s="17">
        <v>15</v>
      </c>
      <c r="R119" s="94">
        <f>IF(Q118="","",SUM(AH118:AH120))</f>
        <v>2</v>
      </c>
      <c r="S119" s="90"/>
      <c r="T119" s="79"/>
      <c r="U119" s="87"/>
      <c r="V119" s="90"/>
      <c r="W119" s="87"/>
      <c r="X119" s="16"/>
      <c r="Y119" s="16"/>
      <c r="Z119" s="10"/>
      <c r="AA119" s="10"/>
      <c r="AD119" s="58">
        <f>IF(S118="","",S118*1000+(I119+N119)*100+((I119+N119)-(M119+R119))*10+((SUM(J118:J120)+SUM(O118:O120))-(SUM(L118:L120)+SUM(Q118:Q120))))</f>
        <v>-63</v>
      </c>
      <c r="AE119" s="58">
        <f>IF(J119="","",IF(J119&gt;L119,1,0))</f>
        <v>0</v>
      </c>
      <c r="AF119" s="58">
        <f>IF(L119="","",IF(J119&lt;L119,1,0))</f>
        <v>1</v>
      </c>
      <c r="AG119" s="58">
        <f>IF(O119="","",IF(O119&gt;Q119,1,0))</f>
        <v>0</v>
      </c>
      <c r="AH119" s="58">
        <f>IF(Q119="","",IF(O119&lt;Q119,1,0))</f>
        <v>1</v>
      </c>
      <c r="AI119" s="58"/>
      <c r="AJ119" s="58"/>
    </row>
    <row r="120" spans="2:36" s="6" customFormat="1" ht="15" customHeight="1">
      <c r="B120" s="82"/>
      <c r="C120" s="85"/>
      <c r="D120" s="102"/>
      <c r="E120" s="103"/>
      <c r="F120" s="103"/>
      <c r="G120" s="103"/>
      <c r="H120" s="104"/>
      <c r="I120" s="93"/>
      <c r="J120" s="18"/>
      <c r="K120" s="13" t="s">
        <v>64</v>
      </c>
      <c r="L120" s="18"/>
      <c r="M120" s="95"/>
      <c r="N120" s="93"/>
      <c r="O120" s="19"/>
      <c r="P120" s="13" t="s">
        <v>64</v>
      </c>
      <c r="Q120" s="19"/>
      <c r="R120" s="95"/>
      <c r="S120" s="91"/>
      <c r="T120" s="80"/>
      <c r="U120" s="88"/>
      <c r="V120" s="91"/>
      <c r="W120" s="88"/>
      <c r="X120" s="16"/>
      <c r="Y120" s="16"/>
      <c r="Z120" s="20"/>
      <c r="AA120" s="20"/>
      <c r="AD120" s="58"/>
      <c r="AE120" s="58">
        <f>IF(J120="","",IF(J120&gt;L120,1,0))</f>
      </c>
      <c r="AF120" s="58">
        <f>IF(L120="","",IF(J120&lt;L120,1,0))</f>
      </c>
      <c r="AG120" s="58">
        <f>IF(O120="","",IF(O120&gt;Q120,1,0))</f>
      </c>
      <c r="AH120" s="58">
        <f>IF(Q120="","",IF(O120&lt;Q120,1,0))</f>
      </c>
      <c r="AI120" s="58"/>
      <c r="AJ120" s="58"/>
    </row>
    <row r="121" spans="2:36" s="6" customFormat="1" ht="15" customHeight="1">
      <c r="B121" s="105" t="s">
        <v>145</v>
      </c>
      <c r="C121" s="83" t="s">
        <v>148</v>
      </c>
      <c r="D121" s="11" t="str">
        <f>IF(E121="","",IF(D122&gt;H122,"○","×"))</f>
        <v>○</v>
      </c>
      <c r="E121" s="12">
        <f>IF(L118="","",L118)</f>
        <v>15</v>
      </c>
      <c r="F121" s="21" t="s">
        <v>128</v>
      </c>
      <c r="G121" s="12">
        <f>IF(J118="","",J118)</f>
        <v>4</v>
      </c>
      <c r="H121" s="22"/>
      <c r="I121" s="96"/>
      <c r="J121" s="97"/>
      <c r="K121" s="97"/>
      <c r="L121" s="97"/>
      <c r="M121" s="98"/>
      <c r="N121" s="11" t="str">
        <f>IF(O121="","",IF(N122&gt;R122,"○","×"))</f>
        <v>○</v>
      </c>
      <c r="O121" s="12">
        <v>15</v>
      </c>
      <c r="P121" s="21" t="s">
        <v>128</v>
      </c>
      <c r="Q121" s="12">
        <v>10</v>
      </c>
      <c r="R121" s="23"/>
      <c r="S121" s="89">
        <f>IF(D121="","",COUNTIF(D121:R123,"○"))</f>
        <v>2</v>
      </c>
      <c r="T121" s="78" t="s">
        <v>18</v>
      </c>
      <c r="U121" s="86">
        <f>IF(D121="","",COUNTIF(D121:R123,"×"))</f>
        <v>0</v>
      </c>
      <c r="V121" s="89">
        <f>IF(AD122="","",RANK(AD122,AD118:AD126))</f>
        <v>1</v>
      </c>
      <c r="W121" s="86"/>
      <c r="X121" s="16"/>
      <c r="Y121" s="16"/>
      <c r="Z121" s="20"/>
      <c r="AA121" s="20"/>
      <c r="AD121" s="58"/>
      <c r="AE121" s="58">
        <f>IF(O121="","",IF(O121&gt;Q121,1,0))</f>
        <v>1</v>
      </c>
      <c r="AF121" s="58">
        <f>IF(Q121="","",IF(O121&lt;Q121,1,0))</f>
        <v>0</v>
      </c>
      <c r="AG121" s="58"/>
      <c r="AH121" s="58"/>
      <c r="AI121" s="58"/>
      <c r="AJ121" s="58"/>
    </row>
    <row r="122" spans="2:36" s="6" customFormat="1" ht="15" customHeight="1">
      <c r="B122" s="81"/>
      <c r="C122" s="84"/>
      <c r="D122" s="92">
        <f>M119</f>
        <v>2</v>
      </c>
      <c r="E122" s="16">
        <f>IF(L119="","",L119)</f>
        <v>15</v>
      </c>
      <c r="F122" s="13" t="s">
        <v>71</v>
      </c>
      <c r="G122" s="16">
        <f>IF(J119="","",J119)</f>
        <v>12</v>
      </c>
      <c r="H122" s="94">
        <f>I119</f>
        <v>0</v>
      </c>
      <c r="I122" s="99"/>
      <c r="J122" s="100"/>
      <c r="K122" s="100"/>
      <c r="L122" s="100"/>
      <c r="M122" s="101"/>
      <c r="N122" s="92">
        <f>IF(O121="","",SUM(AE121:AE123))</f>
        <v>2</v>
      </c>
      <c r="O122" s="16">
        <v>15</v>
      </c>
      <c r="P122" s="13" t="s">
        <v>64</v>
      </c>
      <c r="Q122" s="16">
        <v>5</v>
      </c>
      <c r="R122" s="94">
        <f>IF(Q121="","",SUM(AF121:AF123))</f>
        <v>0</v>
      </c>
      <c r="S122" s="90"/>
      <c r="T122" s="79"/>
      <c r="U122" s="87"/>
      <c r="V122" s="90"/>
      <c r="W122" s="87"/>
      <c r="X122" s="16"/>
      <c r="Y122" s="16"/>
      <c r="Z122" s="20"/>
      <c r="AA122" s="20"/>
      <c r="AD122" s="59">
        <f>IF(S121="","",S121*1000+(D122+N122)*100+((D122+N122)-(H122+R122))*10+((SUM(E121:E123)+SUM(O121:O123))-(SUM(G121:G123)+SUM(Q121:Q123))))</f>
        <v>2469</v>
      </c>
      <c r="AE122" s="58">
        <f>IF(O122="","",IF(O122&gt;Q122,1,0))</f>
        <v>1</v>
      </c>
      <c r="AF122" s="58">
        <f>IF(Q122="","",IF(O122&lt;Q122,1,0))</f>
        <v>0</v>
      </c>
      <c r="AG122" s="58"/>
      <c r="AH122" s="58"/>
      <c r="AI122" s="58"/>
      <c r="AJ122" s="58"/>
    </row>
    <row r="123" spans="2:36" s="6" customFormat="1" ht="15" customHeight="1">
      <c r="B123" s="82"/>
      <c r="C123" s="85"/>
      <c r="D123" s="93"/>
      <c r="E123" s="18">
        <f>IF(L120="","",L120)</f>
      </c>
      <c r="F123" s="24" t="s">
        <v>64</v>
      </c>
      <c r="G123" s="18">
        <f>IF(J120="","",J120)</f>
      </c>
      <c r="H123" s="95"/>
      <c r="I123" s="102"/>
      <c r="J123" s="103"/>
      <c r="K123" s="103"/>
      <c r="L123" s="103"/>
      <c r="M123" s="104"/>
      <c r="N123" s="93"/>
      <c r="O123" s="18"/>
      <c r="P123" s="13" t="s">
        <v>64</v>
      </c>
      <c r="Q123" s="18"/>
      <c r="R123" s="95"/>
      <c r="S123" s="91"/>
      <c r="T123" s="80"/>
      <c r="U123" s="88"/>
      <c r="V123" s="91"/>
      <c r="W123" s="88"/>
      <c r="X123" s="16"/>
      <c r="Y123" s="16"/>
      <c r="Z123" s="20"/>
      <c r="AA123" s="20"/>
      <c r="AD123" s="58"/>
      <c r="AE123" s="58">
        <f>IF(O123="","",IF(O123&gt;Q123,1,0))</f>
      </c>
      <c r="AF123" s="58">
        <f>IF(Q123="","",IF(O123&lt;Q123,1,0))</f>
      </c>
      <c r="AG123" s="58"/>
      <c r="AH123" s="58"/>
      <c r="AI123" s="58"/>
      <c r="AJ123" s="58"/>
    </row>
    <row r="124" spans="2:36" s="6" customFormat="1" ht="15" customHeight="1">
      <c r="B124" s="81" t="s">
        <v>146</v>
      </c>
      <c r="C124" s="83" t="s">
        <v>149</v>
      </c>
      <c r="D124" s="11" t="str">
        <f>IF(E124="","",IF(D125&gt;H125,"○","×"))</f>
        <v>○</v>
      </c>
      <c r="E124" s="12">
        <f>IF(Q118="","",Q118)</f>
        <v>15</v>
      </c>
      <c r="F124" s="21" t="s">
        <v>64</v>
      </c>
      <c r="G124" s="12">
        <f>IF(O118="","",O118)</f>
        <v>11</v>
      </c>
      <c r="H124" s="23"/>
      <c r="I124" s="11" t="str">
        <f>IF(J124="","",IF(I125&gt;M125,"○","×"))</f>
        <v>×</v>
      </c>
      <c r="J124" s="12">
        <f>IF(Q121="","",Q121)</f>
        <v>10</v>
      </c>
      <c r="K124" s="13" t="s">
        <v>64</v>
      </c>
      <c r="L124" s="12">
        <f>IF(O121="","",O121)</f>
        <v>15</v>
      </c>
      <c r="M124" s="23"/>
      <c r="N124" s="96"/>
      <c r="O124" s="97"/>
      <c r="P124" s="97"/>
      <c r="Q124" s="97"/>
      <c r="R124" s="98"/>
      <c r="S124" s="89">
        <f>IF(D124="","",COUNTIF(D124:M124,"○"))</f>
        <v>1</v>
      </c>
      <c r="T124" s="78" t="s">
        <v>18</v>
      </c>
      <c r="U124" s="86">
        <f>IF(D124="","",COUNTIF(D124:M124,"×"))</f>
        <v>1</v>
      </c>
      <c r="V124" s="89">
        <f>IF(AD125="","",RANK(AD125,AD118:AD126))</f>
        <v>2</v>
      </c>
      <c r="W124" s="86"/>
      <c r="X124" s="16"/>
      <c r="Y124" s="16"/>
      <c r="Z124" s="20"/>
      <c r="AA124" s="20"/>
      <c r="AD124" s="58"/>
      <c r="AE124" s="58"/>
      <c r="AF124" s="58"/>
      <c r="AG124" s="58"/>
      <c r="AH124" s="58"/>
      <c r="AI124" s="58"/>
      <c r="AJ124" s="58"/>
    </row>
    <row r="125" spans="2:36" s="6" customFormat="1" ht="15" customHeight="1">
      <c r="B125" s="81"/>
      <c r="C125" s="84"/>
      <c r="D125" s="92">
        <f>R119</f>
        <v>2</v>
      </c>
      <c r="E125" s="16">
        <f>IF(Q119="","",Q119)</f>
        <v>15</v>
      </c>
      <c r="F125" s="13" t="s">
        <v>64</v>
      </c>
      <c r="G125" s="16">
        <f>IF(O119="","",O119)</f>
        <v>10</v>
      </c>
      <c r="H125" s="94">
        <f>N119</f>
        <v>0</v>
      </c>
      <c r="I125" s="92">
        <f>R122</f>
        <v>0</v>
      </c>
      <c r="J125" s="16">
        <f>IF(Q122="","",Q122)</f>
        <v>5</v>
      </c>
      <c r="K125" s="13" t="s">
        <v>64</v>
      </c>
      <c r="L125" s="17">
        <f>IF(O122="","",O122)</f>
        <v>15</v>
      </c>
      <c r="M125" s="94">
        <f>N122</f>
        <v>2</v>
      </c>
      <c r="N125" s="99"/>
      <c r="O125" s="100"/>
      <c r="P125" s="100"/>
      <c r="Q125" s="100"/>
      <c r="R125" s="101"/>
      <c r="S125" s="90"/>
      <c r="T125" s="79"/>
      <c r="U125" s="87"/>
      <c r="V125" s="90"/>
      <c r="W125" s="87"/>
      <c r="X125" s="16"/>
      <c r="Y125" s="16"/>
      <c r="Z125" s="20"/>
      <c r="AA125" s="20"/>
      <c r="AD125" s="59">
        <f>IF(S124="","",S124*1000+(D125+I125)*100+((D125+I125)-(H125+M125))*10+((SUM(E124:E126)+SUM(J124:J126))-(SUM(G124:G126)+SUM(L124:L126))))</f>
        <v>1194</v>
      </c>
      <c r="AE125" s="58"/>
      <c r="AF125" s="58"/>
      <c r="AG125" s="58"/>
      <c r="AH125" s="58"/>
      <c r="AI125" s="58"/>
      <c r="AJ125" s="58"/>
    </row>
    <row r="126" spans="2:36" s="6" customFormat="1" ht="15" customHeight="1">
      <c r="B126" s="82"/>
      <c r="C126" s="85"/>
      <c r="D126" s="93"/>
      <c r="E126" s="18">
        <f>IF(Q120="","",Q120)</f>
      </c>
      <c r="F126" s="24" t="s">
        <v>64</v>
      </c>
      <c r="G126" s="18">
        <f>IF(O120="","",O120)</f>
      </c>
      <c r="H126" s="95"/>
      <c r="I126" s="93"/>
      <c r="J126" s="18">
        <f>IF(Q123="","",Q123)</f>
      </c>
      <c r="K126" s="13" t="s">
        <v>64</v>
      </c>
      <c r="L126" s="19">
        <f>IF(O123="","",O123)</f>
      </c>
      <c r="M126" s="95"/>
      <c r="N126" s="102"/>
      <c r="O126" s="103"/>
      <c r="P126" s="103"/>
      <c r="Q126" s="103"/>
      <c r="R126" s="104"/>
      <c r="S126" s="91"/>
      <c r="T126" s="80"/>
      <c r="U126" s="88"/>
      <c r="V126" s="91"/>
      <c r="W126" s="88"/>
      <c r="X126" s="16"/>
      <c r="Y126" s="16"/>
      <c r="Z126" s="20"/>
      <c r="AA126" s="20"/>
      <c r="AD126" s="58"/>
      <c r="AE126" s="58"/>
      <c r="AF126" s="58"/>
      <c r="AG126" s="58"/>
      <c r="AH126" s="58"/>
      <c r="AI126" s="58"/>
      <c r="AJ126" s="58"/>
    </row>
    <row r="127" spans="2:36" s="30" customFormat="1" ht="15" customHeight="1">
      <c r="B127" s="39"/>
      <c r="C127" s="39"/>
      <c r="E127" s="38"/>
      <c r="F127" s="38"/>
      <c r="G127" s="38"/>
      <c r="J127" s="38"/>
      <c r="K127" s="38"/>
      <c r="L127" s="38"/>
      <c r="O127" s="38"/>
      <c r="P127" s="38"/>
      <c r="Q127" s="38"/>
      <c r="R127" s="38"/>
      <c r="AD127" s="58"/>
      <c r="AE127" s="58"/>
      <c r="AF127" s="58"/>
      <c r="AG127" s="58"/>
      <c r="AH127" s="58"/>
      <c r="AI127" s="58"/>
      <c r="AJ127" s="58"/>
    </row>
    <row r="128" spans="2:36" s="6" customFormat="1" ht="15" customHeight="1">
      <c r="B128" s="32" t="s">
        <v>133</v>
      </c>
      <c r="C128" s="7"/>
      <c r="D128" s="106" t="s">
        <v>158</v>
      </c>
      <c r="E128" s="107"/>
      <c r="F128" s="107"/>
      <c r="G128" s="107"/>
      <c r="H128" s="108"/>
      <c r="I128" s="106" t="s">
        <v>159</v>
      </c>
      <c r="J128" s="107"/>
      <c r="K128" s="107"/>
      <c r="L128" s="107"/>
      <c r="M128" s="108"/>
      <c r="N128" s="106" t="s">
        <v>160</v>
      </c>
      <c r="O128" s="107"/>
      <c r="P128" s="107"/>
      <c r="Q128" s="107"/>
      <c r="R128" s="108"/>
      <c r="S128" s="8"/>
      <c r="T128" s="9" t="s">
        <v>15</v>
      </c>
      <c r="U128" s="9"/>
      <c r="V128" s="106" t="s">
        <v>16</v>
      </c>
      <c r="W128" s="108"/>
      <c r="AA128" s="10"/>
      <c r="AD128" s="58"/>
      <c r="AE128" s="58"/>
      <c r="AF128" s="58"/>
      <c r="AG128" s="58"/>
      <c r="AH128" s="58"/>
      <c r="AI128" s="58"/>
      <c r="AJ128" s="58"/>
    </row>
    <row r="129" spans="2:36" s="6" customFormat="1" ht="15" customHeight="1">
      <c r="B129" s="105" t="s">
        <v>48</v>
      </c>
      <c r="C129" s="83" t="s">
        <v>155</v>
      </c>
      <c r="D129" s="96"/>
      <c r="E129" s="97"/>
      <c r="F129" s="97"/>
      <c r="G129" s="97"/>
      <c r="H129" s="98"/>
      <c r="I129" s="11" t="str">
        <f>IF(I130="","",IF(I130&gt;M130,"○","×"))</f>
        <v>○</v>
      </c>
      <c r="J129" s="12">
        <v>15</v>
      </c>
      <c r="K129" s="13" t="s">
        <v>67</v>
      </c>
      <c r="L129" s="12">
        <v>7</v>
      </c>
      <c r="M129" s="14"/>
      <c r="N129" s="15" t="str">
        <f>IF(N130="","",IF(N130&gt;R130,"○","×"))</f>
        <v>×</v>
      </c>
      <c r="O129" s="12">
        <v>8</v>
      </c>
      <c r="P129" s="13" t="s">
        <v>67</v>
      </c>
      <c r="Q129" s="12">
        <v>15</v>
      </c>
      <c r="R129" s="14"/>
      <c r="S129" s="89">
        <f>IF(I129="","",COUNTIF(I129:R129,"○"))</f>
        <v>1</v>
      </c>
      <c r="T129" s="78" t="s">
        <v>18</v>
      </c>
      <c r="U129" s="86">
        <f>IF(I129="","",COUNTIF(I129:R129,"×"))</f>
        <v>1</v>
      </c>
      <c r="V129" s="89">
        <f>IF(AD130="","",RANK(AD130,AD129:AD137))</f>
        <v>1</v>
      </c>
      <c r="W129" s="86"/>
      <c r="X129" s="16"/>
      <c r="Y129" s="16"/>
      <c r="Z129" s="10"/>
      <c r="AA129" s="10"/>
      <c r="AD129" s="58"/>
      <c r="AE129" s="58">
        <f>IF(J129="","",IF(J129&gt;L129,1,0))</f>
        <v>1</v>
      </c>
      <c r="AF129" s="58">
        <f>IF(L129="","",IF(J129&lt;L129,1,0))</f>
        <v>0</v>
      </c>
      <c r="AG129" s="58">
        <f>IF(O129="","",IF(O129&gt;Q129,1,0))</f>
        <v>0</v>
      </c>
      <c r="AH129" s="58">
        <f>IF(Q129="","",IF(O129&lt;Q129,1,0))</f>
        <v>1</v>
      </c>
      <c r="AI129" s="58"/>
      <c r="AJ129" s="58"/>
    </row>
    <row r="130" spans="2:36" s="6" customFormat="1" ht="15" customHeight="1">
      <c r="B130" s="81"/>
      <c r="C130" s="84"/>
      <c r="D130" s="99"/>
      <c r="E130" s="100"/>
      <c r="F130" s="100"/>
      <c r="G130" s="100"/>
      <c r="H130" s="101"/>
      <c r="I130" s="92">
        <f>IF(J129="","",SUM(AE129:AE131))</f>
        <v>2</v>
      </c>
      <c r="J130" s="16">
        <v>15</v>
      </c>
      <c r="K130" s="13" t="s">
        <v>67</v>
      </c>
      <c r="L130" s="16">
        <v>10</v>
      </c>
      <c r="M130" s="94">
        <f>IF(L129="","",SUM(AF129:AF131))</f>
        <v>0</v>
      </c>
      <c r="N130" s="92">
        <f>IF(O129="","",SUM(AG129:AG131))</f>
        <v>1</v>
      </c>
      <c r="O130" s="17">
        <v>16</v>
      </c>
      <c r="P130" s="13" t="s">
        <v>19</v>
      </c>
      <c r="Q130" s="17">
        <v>14</v>
      </c>
      <c r="R130" s="94">
        <f>IF(Q129="","",SUM(AH129:AH131))</f>
        <v>2</v>
      </c>
      <c r="S130" s="90"/>
      <c r="T130" s="79"/>
      <c r="U130" s="87"/>
      <c r="V130" s="90"/>
      <c r="W130" s="87"/>
      <c r="X130" s="16"/>
      <c r="Y130" s="16"/>
      <c r="Z130" s="10"/>
      <c r="AA130" s="10"/>
      <c r="AD130" s="59">
        <f>IF(S129="","",S129*1000+(I130+N130)*100+((I130+N130)-(M130+R130))*10+((SUM(J129:J131)+SUM(O129:O131))-(SUM(L129:L131)+SUM(Q129:Q131))))</f>
        <v>1312</v>
      </c>
      <c r="AE130" s="58">
        <f>IF(J130="","",IF(J130&gt;L130,1,0))</f>
        <v>1</v>
      </c>
      <c r="AF130" s="58">
        <f>IF(L130="","",IF(J130&lt;L130,1,0))</f>
        <v>0</v>
      </c>
      <c r="AG130" s="58">
        <f>IF(O130="","",IF(O130&gt;Q130,1,0))</f>
        <v>1</v>
      </c>
      <c r="AH130" s="58">
        <f>IF(Q130="","",IF(O130&lt;Q130,1,0))</f>
        <v>0</v>
      </c>
      <c r="AI130" s="58"/>
      <c r="AJ130" s="58"/>
    </row>
    <row r="131" spans="2:36" s="6" customFormat="1" ht="15" customHeight="1">
      <c r="B131" s="82"/>
      <c r="C131" s="85"/>
      <c r="D131" s="102"/>
      <c r="E131" s="103"/>
      <c r="F131" s="103"/>
      <c r="G131" s="103"/>
      <c r="H131" s="104"/>
      <c r="I131" s="93"/>
      <c r="J131" s="18"/>
      <c r="K131" s="13" t="s">
        <v>19</v>
      </c>
      <c r="L131" s="18"/>
      <c r="M131" s="95"/>
      <c r="N131" s="93"/>
      <c r="O131" s="19">
        <v>9</v>
      </c>
      <c r="P131" s="13" t="s">
        <v>19</v>
      </c>
      <c r="Q131" s="19">
        <v>15</v>
      </c>
      <c r="R131" s="95"/>
      <c r="S131" s="91"/>
      <c r="T131" s="80"/>
      <c r="U131" s="88"/>
      <c r="V131" s="91"/>
      <c r="W131" s="88"/>
      <c r="X131" s="16"/>
      <c r="Y131" s="16"/>
      <c r="Z131" s="20"/>
      <c r="AA131" s="20"/>
      <c r="AD131" s="58"/>
      <c r="AE131" s="58">
        <f>IF(J131="","",IF(J131&gt;L131,1,0))</f>
      </c>
      <c r="AF131" s="58">
        <f>IF(L131="","",IF(J131&lt;L131,1,0))</f>
      </c>
      <c r="AG131" s="58">
        <f>IF(O131="","",IF(O131&gt;Q131,1,0))</f>
        <v>0</v>
      </c>
      <c r="AH131" s="58">
        <f>IF(Q131="","",IF(O131&lt;Q131,1,0))</f>
        <v>1</v>
      </c>
      <c r="AI131" s="58"/>
      <c r="AJ131" s="58"/>
    </row>
    <row r="132" spans="2:36" s="6" customFormat="1" ht="15" customHeight="1">
      <c r="B132" s="105" t="s">
        <v>153</v>
      </c>
      <c r="C132" s="83" t="s">
        <v>156</v>
      </c>
      <c r="D132" s="11" t="str">
        <f>IF(E132="","",IF(D133&gt;H133,"○","×"))</f>
        <v>×</v>
      </c>
      <c r="E132" s="12">
        <f>IF(L129="","",L129)</f>
        <v>7</v>
      </c>
      <c r="F132" s="21" t="s">
        <v>19</v>
      </c>
      <c r="G132" s="12">
        <f>IF(J129="","",J129)</f>
        <v>15</v>
      </c>
      <c r="H132" s="22"/>
      <c r="I132" s="96"/>
      <c r="J132" s="97"/>
      <c r="K132" s="97"/>
      <c r="L132" s="97"/>
      <c r="M132" s="98"/>
      <c r="N132" s="11" t="str">
        <f>IF(O132="","",IF(N133&gt;R133,"○","×"))</f>
        <v>○</v>
      </c>
      <c r="O132" s="12">
        <v>15</v>
      </c>
      <c r="P132" s="21" t="s">
        <v>19</v>
      </c>
      <c r="Q132" s="12">
        <v>13</v>
      </c>
      <c r="R132" s="23"/>
      <c r="S132" s="89">
        <f>IF(D132="","",COUNTIF(D132:R134,"○"))</f>
        <v>1</v>
      </c>
      <c r="T132" s="78" t="s">
        <v>18</v>
      </c>
      <c r="U132" s="86">
        <f>IF(D132="","",COUNTIF(D132:R134,"×"))</f>
        <v>1</v>
      </c>
      <c r="V132" s="89">
        <f>IF(AD133="","",RANK(AD133,AD129:AD137))</f>
        <v>3</v>
      </c>
      <c r="W132" s="86"/>
      <c r="X132" s="16"/>
      <c r="Y132" s="16"/>
      <c r="Z132" s="20"/>
      <c r="AA132" s="20"/>
      <c r="AD132" s="58"/>
      <c r="AE132" s="58">
        <f>IF(O132="","",IF(O132&gt;Q132,1,0))</f>
        <v>1</v>
      </c>
      <c r="AF132" s="58">
        <f>IF(Q132="","",IF(O132&lt;Q132,1,0))</f>
        <v>0</v>
      </c>
      <c r="AG132" s="58"/>
      <c r="AH132" s="58"/>
      <c r="AI132" s="58"/>
      <c r="AJ132" s="58"/>
    </row>
    <row r="133" spans="2:36" s="6" customFormat="1" ht="15" customHeight="1">
      <c r="B133" s="81"/>
      <c r="C133" s="84"/>
      <c r="D133" s="92">
        <f>M130</f>
        <v>0</v>
      </c>
      <c r="E133" s="16">
        <f>IF(L130="","",L130)</f>
        <v>10</v>
      </c>
      <c r="F133" s="13" t="s">
        <v>19</v>
      </c>
      <c r="G133" s="16">
        <f>IF(J130="","",J130)</f>
        <v>15</v>
      </c>
      <c r="H133" s="94">
        <f>I130</f>
        <v>2</v>
      </c>
      <c r="I133" s="99"/>
      <c r="J133" s="100"/>
      <c r="K133" s="100"/>
      <c r="L133" s="100"/>
      <c r="M133" s="101"/>
      <c r="N133" s="92">
        <f>IF(O132="","",SUM(AE132:AE134))</f>
        <v>2</v>
      </c>
      <c r="O133" s="16">
        <v>14</v>
      </c>
      <c r="P133" s="13" t="s">
        <v>67</v>
      </c>
      <c r="Q133" s="16">
        <v>16</v>
      </c>
      <c r="R133" s="94">
        <f>IF(Q132="","",SUM(AF132:AF134))</f>
        <v>1</v>
      </c>
      <c r="S133" s="90"/>
      <c r="T133" s="79"/>
      <c r="U133" s="87"/>
      <c r="V133" s="90"/>
      <c r="W133" s="87"/>
      <c r="X133" s="16"/>
      <c r="Y133" s="16"/>
      <c r="Z133" s="20"/>
      <c r="AA133" s="20"/>
      <c r="AD133" s="59">
        <f>IF(S132="","",S132*1000+(D133+N133)*100+((D133+N133)-(H133+R133))*10+((SUM(E132:E134)+SUM(O132:O134))-(SUM(G132:G134)+SUM(Q132:Q134))))</f>
        <v>1178</v>
      </c>
      <c r="AE133" s="58">
        <f>IF(O133="","",IF(O133&gt;Q133,1,0))</f>
        <v>0</v>
      </c>
      <c r="AF133" s="58">
        <f>IF(Q133="","",IF(O133&lt;Q133,1,0))</f>
        <v>1</v>
      </c>
      <c r="AG133" s="58"/>
      <c r="AH133" s="58"/>
      <c r="AI133" s="58"/>
      <c r="AJ133" s="58"/>
    </row>
    <row r="134" spans="2:36" s="6" customFormat="1" ht="15" customHeight="1">
      <c r="B134" s="82"/>
      <c r="C134" s="85"/>
      <c r="D134" s="93"/>
      <c r="E134" s="18">
        <f>IF(L131="","",L131)</f>
      </c>
      <c r="F134" s="24" t="s">
        <v>67</v>
      </c>
      <c r="G134" s="18">
        <f>IF(J131="","",J131)</f>
      </c>
      <c r="H134" s="95"/>
      <c r="I134" s="102"/>
      <c r="J134" s="103"/>
      <c r="K134" s="103"/>
      <c r="L134" s="103"/>
      <c r="M134" s="104"/>
      <c r="N134" s="93"/>
      <c r="O134" s="18">
        <v>21</v>
      </c>
      <c r="P134" s="13" t="s">
        <v>67</v>
      </c>
      <c r="Q134" s="18">
        <v>20</v>
      </c>
      <c r="R134" s="95"/>
      <c r="S134" s="91"/>
      <c r="T134" s="80"/>
      <c r="U134" s="88"/>
      <c r="V134" s="91"/>
      <c r="W134" s="88"/>
      <c r="X134" s="16"/>
      <c r="Y134" s="16"/>
      <c r="Z134" s="20"/>
      <c r="AA134" s="20"/>
      <c r="AD134" s="58"/>
      <c r="AE134" s="58">
        <f>IF(O134="","",IF(O134&gt;Q134,1,0))</f>
        <v>1</v>
      </c>
      <c r="AF134" s="58">
        <f>IF(Q134="","",IF(O134&lt;Q134,1,0))</f>
        <v>0</v>
      </c>
      <c r="AG134" s="58"/>
      <c r="AH134" s="58"/>
      <c r="AI134" s="58"/>
      <c r="AJ134" s="58"/>
    </row>
    <row r="135" spans="2:36" s="6" customFormat="1" ht="15" customHeight="1">
      <c r="B135" s="81" t="s">
        <v>154</v>
      </c>
      <c r="C135" s="83" t="s">
        <v>157</v>
      </c>
      <c r="D135" s="11" t="str">
        <f>IF(E135="","",IF(D136&gt;H136,"○","×"))</f>
        <v>○</v>
      </c>
      <c r="E135" s="12">
        <f>IF(Q129="","",Q129)</f>
        <v>15</v>
      </c>
      <c r="F135" s="21" t="s">
        <v>67</v>
      </c>
      <c r="G135" s="12">
        <f>IF(O129="","",O129)</f>
        <v>8</v>
      </c>
      <c r="H135" s="23"/>
      <c r="I135" s="11" t="str">
        <f>IF(J135="","",IF(I136&gt;M136,"○","×"))</f>
        <v>×</v>
      </c>
      <c r="J135" s="12">
        <f>IF(Q132="","",Q132)</f>
        <v>13</v>
      </c>
      <c r="K135" s="13" t="s">
        <v>67</v>
      </c>
      <c r="L135" s="12">
        <f>IF(O132="","",O132)</f>
        <v>15</v>
      </c>
      <c r="M135" s="23"/>
      <c r="N135" s="96"/>
      <c r="O135" s="97"/>
      <c r="P135" s="97"/>
      <c r="Q135" s="97"/>
      <c r="R135" s="98"/>
      <c r="S135" s="89">
        <f>IF(D135="","",COUNTIF(D135:M135,"○"))</f>
        <v>1</v>
      </c>
      <c r="T135" s="78" t="s">
        <v>18</v>
      </c>
      <c r="U135" s="86">
        <f>IF(D135="","",COUNTIF(D135:M135,"×"))</f>
        <v>1</v>
      </c>
      <c r="V135" s="89">
        <f>IF(AD136="","",RANK(AD136,AD129:AD137))</f>
        <v>2</v>
      </c>
      <c r="W135" s="86"/>
      <c r="X135" s="16"/>
      <c r="Y135" s="16"/>
      <c r="Z135" s="20"/>
      <c r="AA135" s="20"/>
      <c r="AD135" s="58"/>
      <c r="AE135" s="58"/>
      <c r="AF135" s="58"/>
      <c r="AG135" s="58"/>
      <c r="AH135" s="58"/>
      <c r="AI135" s="58"/>
      <c r="AJ135" s="58"/>
    </row>
    <row r="136" spans="2:36" s="6" customFormat="1" ht="15" customHeight="1">
      <c r="B136" s="81"/>
      <c r="C136" s="84"/>
      <c r="D136" s="92">
        <f>R130</f>
        <v>2</v>
      </c>
      <c r="E136" s="16">
        <f>IF(Q130="","",Q130)</f>
        <v>14</v>
      </c>
      <c r="F136" s="13" t="s">
        <v>67</v>
      </c>
      <c r="G136" s="16">
        <f>IF(O130="","",O130)</f>
        <v>16</v>
      </c>
      <c r="H136" s="94">
        <f>N130</f>
        <v>1</v>
      </c>
      <c r="I136" s="92">
        <f>R133</f>
        <v>1</v>
      </c>
      <c r="J136" s="16">
        <f>IF(Q133="","",Q133)</f>
        <v>16</v>
      </c>
      <c r="K136" s="13" t="s">
        <v>67</v>
      </c>
      <c r="L136" s="17">
        <f>IF(O133="","",O133)</f>
        <v>14</v>
      </c>
      <c r="M136" s="94">
        <f>N133</f>
        <v>2</v>
      </c>
      <c r="N136" s="99"/>
      <c r="O136" s="100"/>
      <c r="P136" s="100"/>
      <c r="Q136" s="100"/>
      <c r="R136" s="101"/>
      <c r="S136" s="90"/>
      <c r="T136" s="79"/>
      <c r="U136" s="87"/>
      <c r="V136" s="90"/>
      <c r="W136" s="87"/>
      <c r="X136" s="16"/>
      <c r="Y136" s="16"/>
      <c r="Z136" s="20"/>
      <c r="AA136" s="20"/>
      <c r="AD136" s="59">
        <f>IF(S135="","",S135*1000+(D136+I136)*100+((D136+I136)-(H136+M136))*10+((SUM(E135:E137)+SUM(J135:J137))-(SUM(G135:G137)+SUM(L135:L137))))</f>
        <v>1310</v>
      </c>
      <c r="AE136" s="58"/>
      <c r="AF136" s="58"/>
      <c r="AG136" s="58"/>
      <c r="AH136" s="58"/>
      <c r="AI136" s="58"/>
      <c r="AJ136" s="58"/>
    </row>
    <row r="137" spans="2:36" s="6" customFormat="1" ht="15" customHeight="1">
      <c r="B137" s="82"/>
      <c r="C137" s="85"/>
      <c r="D137" s="93"/>
      <c r="E137" s="18">
        <f>IF(Q131="","",Q131)</f>
        <v>15</v>
      </c>
      <c r="F137" s="24" t="s">
        <v>67</v>
      </c>
      <c r="G137" s="18">
        <f>IF(O131="","",O131)</f>
        <v>9</v>
      </c>
      <c r="H137" s="95"/>
      <c r="I137" s="93"/>
      <c r="J137" s="18">
        <f>IF(Q134="","",Q134)</f>
        <v>20</v>
      </c>
      <c r="K137" s="13" t="s">
        <v>67</v>
      </c>
      <c r="L137" s="19">
        <f>IF(O134="","",O134)</f>
        <v>21</v>
      </c>
      <c r="M137" s="95"/>
      <c r="N137" s="102"/>
      <c r="O137" s="103"/>
      <c r="P137" s="103"/>
      <c r="Q137" s="103"/>
      <c r="R137" s="104"/>
      <c r="S137" s="91"/>
      <c r="T137" s="80"/>
      <c r="U137" s="88"/>
      <c r="V137" s="91"/>
      <c r="W137" s="88"/>
      <c r="X137" s="16"/>
      <c r="Y137" s="16"/>
      <c r="Z137" s="20"/>
      <c r="AA137" s="20"/>
      <c r="AD137" s="58"/>
      <c r="AE137" s="58"/>
      <c r="AF137" s="58"/>
      <c r="AG137" s="58"/>
      <c r="AH137" s="58"/>
      <c r="AI137" s="58"/>
      <c r="AJ137" s="58"/>
    </row>
    <row r="138" spans="2:36" s="30" customFormat="1" ht="15" customHeight="1">
      <c r="B138" s="39"/>
      <c r="C138" s="39"/>
      <c r="K138" s="43"/>
      <c r="AD138" s="58"/>
      <c r="AE138" s="58"/>
      <c r="AF138" s="58"/>
      <c r="AG138" s="58"/>
      <c r="AH138" s="58"/>
      <c r="AI138" s="58"/>
      <c r="AJ138" s="58"/>
    </row>
    <row r="139" spans="2:36" s="6" customFormat="1" ht="15" customHeight="1">
      <c r="B139" s="32" t="s">
        <v>134</v>
      </c>
      <c r="C139" s="7"/>
      <c r="D139" s="106" t="s">
        <v>165</v>
      </c>
      <c r="E139" s="107"/>
      <c r="F139" s="107"/>
      <c r="G139" s="107"/>
      <c r="H139" s="108"/>
      <c r="I139" s="106" t="s">
        <v>166</v>
      </c>
      <c r="J139" s="107"/>
      <c r="K139" s="107"/>
      <c r="L139" s="107"/>
      <c r="M139" s="108"/>
      <c r="N139" s="106" t="s">
        <v>167</v>
      </c>
      <c r="O139" s="107"/>
      <c r="P139" s="107"/>
      <c r="Q139" s="107"/>
      <c r="R139" s="108"/>
      <c r="S139" s="8"/>
      <c r="T139" s="9" t="s">
        <v>15</v>
      </c>
      <c r="U139" s="9"/>
      <c r="V139" s="106" t="s">
        <v>16</v>
      </c>
      <c r="W139" s="108"/>
      <c r="AA139" s="10"/>
      <c r="AD139" s="58"/>
      <c r="AE139" s="58"/>
      <c r="AF139" s="58"/>
      <c r="AG139" s="58"/>
      <c r="AH139" s="58"/>
      <c r="AI139" s="58"/>
      <c r="AJ139" s="58"/>
    </row>
    <row r="140" spans="2:36" s="6" customFormat="1" ht="15" customHeight="1">
      <c r="B140" s="105" t="s">
        <v>48</v>
      </c>
      <c r="C140" s="83" t="s">
        <v>163</v>
      </c>
      <c r="D140" s="96"/>
      <c r="E140" s="97"/>
      <c r="F140" s="97"/>
      <c r="G140" s="97"/>
      <c r="H140" s="98"/>
      <c r="I140" s="11" t="str">
        <f>IF(I141="","",IF(I141&gt;M141,"○","×"))</f>
        <v>○</v>
      </c>
      <c r="J140" s="12">
        <v>15</v>
      </c>
      <c r="K140" s="13" t="s">
        <v>67</v>
      </c>
      <c r="L140" s="12">
        <v>13</v>
      </c>
      <c r="M140" s="14"/>
      <c r="N140" s="15" t="str">
        <f>IF(N141="","",IF(N141&gt;R141,"○","×"))</f>
        <v>○</v>
      </c>
      <c r="O140" s="12">
        <v>15</v>
      </c>
      <c r="P140" s="13" t="s">
        <v>67</v>
      </c>
      <c r="Q140" s="12">
        <v>10</v>
      </c>
      <c r="R140" s="14"/>
      <c r="S140" s="89">
        <f>IF(I140="","",COUNTIF(I140:R140,"○"))</f>
        <v>2</v>
      </c>
      <c r="T140" s="78" t="s">
        <v>18</v>
      </c>
      <c r="U140" s="86">
        <f>IF(I140="","",COUNTIF(I140:R140,"×"))</f>
        <v>0</v>
      </c>
      <c r="V140" s="89">
        <f>IF(AD141="","",RANK(AD141,AD140:AD148))</f>
        <v>1</v>
      </c>
      <c r="W140" s="86"/>
      <c r="X140" s="16"/>
      <c r="Y140" s="16"/>
      <c r="Z140" s="10"/>
      <c r="AA140" s="10"/>
      <c r="AD140" s="58"/>
      <c r="AE140" s="58">
        <f>IF(J140="","",IF(J140&gt;L140,1,0))</f>
        <v>1</v>
      </c>
      <c r="AF140" s="58">
        <f>IF(L140="","",IF(J140&lt;L140,1,0))</f>
        <v>0</v>
      </c>
      <c r="AG140" s="58">
        <f>IF(O140="","",IF(O140&gt;Q140,1,0))</f>
        <v>1</v>
      </c>
      <c r="AH140" s="58">
        <f>IF(Q140="","",IF(O140&lt;Q140,1,0))</f>
        <v>0</v>
      </c>
      <c r="AI140" s="58"/>
      <c r="AJ140" s="58"/>
    </row>
    <row r="141" spans="2:36" s="6" customFormat="1" ht="15" customHeight="1">
      <c r="B141" s="81"/>
      <c r="C141" s="84"/>
      <c r="D141" s="99"/>
      <c r="E141" s="100"/>
      <c r="F141" s="100"/>
      <c r="G141" s="100"/>
      <c r="H141" s="101"/>
      <c r="I141" s="92">
        <f>IF(J140="","",SUM(AE140:AE142))</f>
        <v>2</v>
      </c>
      <c r="J141" s="16">
        <v>15</v>
      </c>
      <c r="K141" s="13" t="s">
        <v>67</v>
      </c>
      <c r="L141" s="16">
        <v>9</v>
      </c>
      <c r="M141" s="94">
        <f>IF(L140="","",SUM(AF140:AF142))</f>
        <v>0</v>
      </c>
      <c r="N141" s="92">
        <f>IF(O140="","",SUM(AG140:AG142))</f>
        <v>2</v>
      </c>
      <c r="O141" s="17">
        <v>10</v>
      </c>
      <c r="P141" s="13" t="s">
        <v>67</v>
      </c>
      <c r="Q141" s="17">
        <v>15</v>
      </c>
      <c r="R141" s="94">
        <f>IF(Q140="","",SUM(AH140:AH142))</f>
        <v>1</v>
      </c>
      <c r="S141" s="90"/>
      <c r="T141" s="79"/>
      <c r="U141" s="87"/>
      <c r="V141" s="90"/>
      <c r="W141" s="87"/>
      <c r="X141" s="16"/>
      <c r="Y141" s="16"/>
      <c r="Z141" s="10"/>
      <c r="AA141" s="10"/>
      <c r="AD141" s="59">
        <f>IF(S140="","",S140*1000+(I141+N141)*100+((I141+N141)-(M141+R141))*10+((SUM(J140:J142)+SUM(O140:O142))-(SUM(L140:L142)+SUM(Q140:Q142))))</f>
        <v>2440</v>
      </c>
      <c r="AE141" s="58">
        <f>IF(J141="","",IF(J141&gt;L141,1,0))</f>
        <v>1</v>
      </c>
      <c r="AF141" s="58">
        <f>IF(L141="","",IF(J141&lt;L141,1,0))</f>
        <v>0</v>
      </c>
      <c r="AG141" s="58">
        <f>IF(O141="","",IF(O141&gt;Q141,1,0))</f>
        <v>0</v>
      </c>
      <c r="AH141" s="58">
        <f>IF(Q141="","",IF(O141&lt;Q141,1,0))</f>
        <v>1</v>
      </c>
      <c r="AI141" s="58"/>
      <c r="AJ141" s="58"/>
    </row>
    <row r="142" spans="2:36" s="6" customFormat="1" ht="15" customHeight="1">
      <c r="B142" s="82"/>
      <c r="C142" s="85"/>
      <c r="D142" s="102"/>
      <c r="E142" s="103"/>
      <c r="F142" s="103"/>
      <c r="G142" s="103"/>
      <c r="H142" s="104"/>
      <c r="I142" s="93"/>
      <c r="J142" s="18"/>
      <c r="K142" s="13" t="s">
        <v>67</v>
      </c>
      <c r="L142" s="18"/>
      <c r="M142" s="95"/>
      <c r="N142" s="93"/>
      <c r="O142" s="19">
        <v>16</v>
      </c>
      <c r="P142" s="13" t="s">
        <v>67</v>
      </c>
      <c r="Q142" s="19">
        <v>14</v>
      </c>
      <c r="R142" s="95"/>
      <c r="S142" s="91"/>
      <c r="T142" s="80"/>
      <c r="U142" s="88"/>
      <c r="V142" s="91"/>
      <c r="W142" s="88"/>
      <c r="X142" s="16"/>
      <c r="Y142" s="16"/>
      <c r="Z142" s="20"/>
      <c r="AA142" s="20"/>
      <c r="AD142" s="58"/>
      <c r="AE142" s="58">
        <f>IF(J142="","",IF(J142&gt;L142,1,0))</f>
      </c>
      <c r="AF142" s="58">
        <f>IF(L142="","",IF(J142&lt;L142,1,0))</f>
      </c>
      <c r="AG142" s="58">
        <f>IF(O142="","",IF(O142&gt;Q142,1,0))</f>
        <v>1</v>
      </c>
      <c r="AH142" s="58">
        <f>IF(Q142="","",IF(O142&lt;Q142,1,0))</f>
        <v>0</v>
      </c>
      <c r="AI142" s="58"/>
      <c r="AJ142" s="58"/>
    </row>
    <row r="143" spans="2:36" s="6" customFormat="1" ht="15" customHeight="1">
      <c r="B143" s="105" t="s">
        <v>161</v>
      </c>
      <c r="C143" s="83" t="s">
        <v>249</v>
      </c>
      <c r="D143" s="11" t="str">
        <f>IF(E143="","",IF(D144&gt;H144,"○","×"))</f>
        <v>×</v>
      </c>
      <c r="E143" s="12">
        <f>IF(L140="","",L140)</f>
        <v>13</v>
      </c>
      <c r="F143" s="21" t="s">
        <v>67</v>
      </c>
      <c r="G143" s="12">
        <f>IF(J140="","",J140)</f>
        <v>15</v>
      </c>
      <c r="H143" s="22"/>
      <c r="I143" s="96"/>
      <c r="J143" s="97"/>
      <c r="K143" s="97"/>
      <c r="L143" s="97"/>
      <c r="M143" s="98"/>
      <c r="N143" s="11" t="str">
        <f>IF(O143="","",IF(N144&gt;R144,"○","×"))</f>
        <v>×</v>
      </c>
      <c r="O143" s="12">
        <v>17</v>
      </c>
      <c r="P143" s="21" t="s">
        <v>67</v>
      </c>
      <c r="Q143" s="12">
        <v>15</v>
      </c>
      <c r="R143" s="23"/>
      <c r="S143" s="89">
        <f>IF(D143="","",COUNTIF(D143:R145,"○"))</f>
        <v>0</v>
      </c>
      <c r="T143" s="78" t="s">
        <v>18</v>
      </c>
      <c r="U143" s="86">
        <f>IF(D143="","",COUNTIF(D143:R145,"×"))</f>
        <v>2</v>
      </c>
      <c r="V143" s="89">
        <f>IF(AD144="","",RANK(AD144,AD140:AD148))</f>
        <v>3</v>
      </c>
      <c r="W143" s="86"/>
      <c r="X143" s="16"/>
      <c r="Y143" s="16"/>
      <c r="Z143" s="20"/>
      <c r="AA143" s="20"/>
      <c r="AD143" s="58"/>
      <c r="AE143" s="58">
        <f>IF(O143="","",IF(O143&gt;Q143,1,0))</f>
        <v>1</v>
      </c>
      <c r="AF143" s="58">
        <f>IF(Q143="","",IF(O143&lt;Q143,1,0))</f>
        <v>0</v>
      </c>
      <c r="AG143" s="58"/>
      <c r="AH143" s="58"/>
      <c r="AI143" s="58"/>
      <c r="AJ143" s="58"/>
    </row>
    <row r="144" spans="2:36" s="6" customFormat="1" ht="15" customHeight="1">
      <c r="B144" s="81"/>
      <c r="C144" s="84"/>
      <c r="D144" s="92">
        <f>M141</f>
        <v>0</v>
      </c>
      <c r="E144" s="16">
        <f>IF(L141="","",L141)</f>
        <v>9</v>
      </c>
      <c r="F144" s="13" t="s">
        <v>67</v>
      </c>
      <c r="G144" s="16">
        <f>IF(J141="","",J141)</f>
        <v>15</v>
      </c>
      <c r="H144" s="94">
        <f>I141</f>
        <v>2</v>
      </c>
      <c r="I144" s="99"/>
      <c r="J144" s="100"/>
      <c r="K144" s="100"/>
      <c r="L144" s="100"/>
      <c r="M144" s="101"/>
      <c r="N144" s="92">
        <f>IF(O143="","",SUM(AE143:AE145))</f>
        <v>1</v>
      </c>
      <c r="O144" s="16">
        <v>10</v>
      </c>
      <c r="P144" s="13" t="s">
        <v>67</v>
      </c>
      <c r="Q144" s="16">
        <v>15</v>
      </c>
      <c r="R144" s="94">
        <f>IF(Q143="","",SUM(AF143:AF145))</f>
        <v>2</v>
      </c>
      <c r="S144" s="90"/>
      <c r="T144" s="79"/>
      <c r="U144" s="87"/>
      <c r="V144" s="90"/>
      <c r="W144" s="87"/>
      <c r="X144" s="16"/>
      <c r="Y144" s="16"/>
      <c r="Z144" s="20"/>
      <c r="AA144" s="20"/>
      <c r="AD144" s="58">
        <f>IF(S143="","",S143*1000+(D144+N144)*100+((D144+N144)-(H144+R144))*10+((SUM(E143:E145)+SUM(O143:O145))-(SUM(G143:G145)+SUM(Q143:Q145))))</f>
        <v>54</v>
      </c>
      <c r="AE144" s="58">
        <f>IF(O144="","",IF(O144&gt;Q144,1,0))</f>
        <v>0</v>
      </c>
      <c r="AF144" s="58">
        <f>IF(Q144="","",IF(O144&lt;Q144,1,0))</f>
        <v>1</v>
      </c>
      <c r="AG144" s="58"/>
      <c r="AH144" s="58"/>
      <c r="AI144" s="58"/>
      <c r="AJ144" s="58"/>
    </row>
    <row r="145" spans="2:36" s="6" customFormat="1" ht="15" customHeight="1">
      <c r="B145" s="82"/>
      <c r="C145" s="85"/>
      <c r="D145" s="93"/>
      <c r="E145" s="18">
        <f>IF(L142="","",L142)</f>
      </c>
      <c r="F145" s="24" t="s">
        <v>67</v>
      </c>
      <c r="G145" s="18">
        <f>IF(J142="","",J142)</f>
      </c>
      <c r="H145" s="95"/>
      <c r="I145" s="102"/>
      <c r="J145" s="103"/>
      <c r="K145" s="103"/>
      <c r="L145" s="103"/>
      <c r="M145" s="104"/>
      <c r="N145" s="93"/>
      <c r="O145" s="18">
        <v>10</v>
      </c>
      <c r="P145" s="13" t="s">
        <v>67</v>
      </c>
      <c r="Q145" s="18">
        <v>15</v>
      </c>
      <c r="R145" s="95"/>
      <c r="S145" s="91"/>
      <c r="T145" s="80"/>
      <c r="U145" s="88"/>
      <c r="V145" s="91"/>
      <c r="W145" s="88"/>
      <c r="X145" s="16"/>
      <c r="Y145" s="16"/>
      <c r="Z145" s="20"/>
      <c r="AA145" s="20"/>
      <c r="AD145" s="58"/>
      <c r="AE145" s="58">
        <f>IF(O145="","",IF(O145&gt;Q145,1,0))</f>
        <v>0</v>
      </c>
      <c r="AF145" s="58">
        <f>IF(Q145="","",IF(O145&lt;Q145,1,0))</f>
        <v>1</v>
      </c>
      <c r="AG145" s="58"/>
      <c r="AH145" s="58"/>
      <c r="AI145" s="58"/>
      <c r="AJ145" s="58"/>
    </row>
    <row r="146" spans="2:36" s="6" customFormat="1" ht="15" customHeight="1">
      <c r="B146" s="81" t="s">
        <v>162</v>
      </c>
      <c r="C146" s="83" t="s">
        <v>164</v>
      </c>
      <c r="D146" s="11" t="str">
        <f>IF(E146="","",IF(D147&gt;H147,"○","×"))</f>
        <v>×</v>
      </c>
      <c r="E146" s="12">
        <f>IF(Q140="","",Q140)</f>
        <v>10</v>
      </c>
      <c r="F146" s="21" t="s">
        <v>67</v>
      </c>
      <c r="G146" s="12">
        <f>IF(O140="","",O140)</f>
        <v>15</v>
      </c>
      <c r="H146" s="23"/>
      <c r="I146" s="11" t="str">
        <f>IF(J146="","",IF(I147&gt;M147,"○","×"))</f>
        <v>○</v>
      </c>
      <c r="J146" s="12">
        <f>IF(Q143="","",Q143)</f>
        <v>15</v>
      </c>
      <c r="K146" s="13" t="s">
        <v>67</v>
      </c>
      <c r="L146" s="12">
        <f>IF(O143="","",O143)</f>
        <v>17</v>
      </c>
      <c r="M146" s="23"/>
      <c r="N146" s="96"/>
      <c r="O146" s="97"/>
      <c r="P146" s="97"/>
      <c r="Q146" s="97"/>
      <c r="R146" s="98"/>
      <c r="S146" s="89">
        <f>IF(D146="","",COUNTIF(D146:M146,"○"))</f>
        <v>1</v>
      </c>
      <c r="T146" s="78" t="s">
        <v>18</v>
      </c>
      <c r="U146" s="86">
        <f>IF(D146="","",COUNTIF(D146:M146,"×"))</f>
        <v>1</v>
      </c>
      <c r="V146" s="89">
        <f>IF(AD147="","",RANK(AD147,AD140:AD148))</f>
        <v>2</v>
      </c>
      <c r="W146" s="86"/>
      <c r="X146" s="16"/>
      <c r="Y146" s="16"/>
      <c r="Z146" s="20"/>
      <c r="AA146" s="20"/>
      <c r="AD146" s="58"/>
      <c r="AE146" s="58"/>
      <c r="AF146" s="58"/>
      <c r="AG146" s="58"/>
      <c r="AH146" s="58"/>
      <c r="AI146" s="58"/>
      <c r="AJ146" s="58"/>
    </row>
    <row r="147" spans="2:36" s="6" customFormat="1" ht="15" customHeight="1">
      <c r="B147" s="81"/>
      <c r="C147" s="84"/>
      <c r="D147" s="92">
        <f>R141</f>
        <v>1</v>
      </c>
      <c r="E147" s="16">
        <f>IF(Q141="","",Q141)</f>
        <v>15</v>
      </c>
      <c r="F147" s="13" t="s">
        <v>67</v>
      </c>
      <c r="G147" s="16">
        <f>IF(O141="","",O141)</f>
        <v>10</v>
      </c>
      <c r="H147" s="94">
        <f>N141</f>
        <v>2</v>
      </c>
      <c r="I147" s="92">
        <f>R144</f>
        <v>2</v>
      </c>
      <c r="J147" s="16">
        <f>IF(Q144="","",Q144)</f>
        <v>15</v>
      </c>
      <c r="K147" s="13" t="s">
        <v>67</v>
      </c>
      <c r="L147" s="17">
        <f>IF(O144="","",O144)</f>
        <v>10</v>
      </c>
      <c r="M147" s="94">
        <f>N144</f>
        <v>1</v>
      </c>
      <c r="N147" s="99"/>
      <c r="O147" s="100"/>
      <c r="P147" s="100"/>
      <c r="Q147" s="100"/>
      <c r="R147" s="101"/>
      <c r="S147" s="90"/>
      <c r="T147" s="79"/>
      <c r="U147" s="87"/>
      <c r="V147" s="90"/>
      <c r="W147" s="87"/>
      <c r="X147" s="16"/>
      <c r="Y147" s="16"/>
      <c r="Z147" s="20"/>
      <c r="AA147" s="20"/>
      <c r="AD147" s="59">
        <f>IF(S146="","",S146*1000+(D147+I147)*100+((D147+I147)-(H147+M147))*10+((SUM(E146:E148)+SUM(J146:J148))-(SUM(G146:G148)+SUM(L146:L148))))</f>
        <v>1306</v>
      </c>
      <c r="AE147" s="58"/>
      <c r="AF147" s="58"/>
      <c r="AG147" s="58"/>
      <c r="AH147" s="58"/>
      <c r="AI147" s="58"/>
      <c r="AJ147" s="58"/>
    </row>
    <row r="148" spans="2:36" s="6" customFormat="1" ht="15" customHeight="1">
      <c r="B148" s="82"/>
      <c r="C148" s="85"/>
      <c r="D148" s="93"/>
      <c r="E148" s="18">
        <f>IF(Q142="","",Q142)</f>
        <v>14</v>
      </c>
      <c r="F148" s="24" t="s">
        <v>26</v>
      </c>
      <c r="G148" s="18">
        <f>IF(O142="","",O142)</f>
        <v>16</v>
      </c>
      <c r="H148" s="95"/>
      <c r="I148" s="93"/>
      <c r="J148" s="18">
        <f>IF(Q145="","",Q145)</f>
        <v>15</v>
      </c>
      <c r="K148" s="24" t="s">
        <v>26</v>
      </c>
      <c r="L148" s="19">
        <f>IF(O145="","",O145)</f>
        <v>10</v>
      </c>
      <c r="M148" s="95"/>
      <c r="N148" s="102"/>
      <c r="O148" s="103"/>
      <c r="P148" s="103"/>
      <c r="Q148" s="103"/>
      <c r="R148" s="104"/>
      <c r="S148" s="91"/>
      <c r="T148" s="80"/>
      <c r="U148" s="88"/>
      <c r="V148" s="91"/>
      <c r="W148" s="88"/>
      <c r="X148" s="16"/>
      <c r="Y148" s="16"/>
      <c r="Z148" s="20"/>
      <c r="AA148" s="20"/>
      <c r="AD148" s="58"/>
      <c r="AE148" s="58"/>
      <c r="AF148" s="58"/>
      <c r="AG148" s="58"/>
      <c r="AH148" s="58"/>
      <c r="AI148" s="58"/>
      <c r="AJ148" s="58"/>
    </row>
    <row r="149" spans="30:36" ht="13.5">
      <c r="AD149" s="58"/>
      <c r="AE149" s="58"/>
      <c r="AF149" s="58"/>
      <c r="AG149" s="58"/>
      <c r="AH149" s="58"/>
      <c r="AI149" s="58"/>
      <c r="AJ149" s="58"/>
    </row>
    <row r="150" spans="2:36" s="6" customFormat="1" ht="15" customHeight="1">
      <c r="B150" s="32" t="s">
        <v>135</v>
      </c>
      <c r="C150" s="7"/>
      <c r="D150" s="106" t="s">
        <v>173</v>
      </c>
      <c r="E150" s="107"/>
      <c r="F150" s="107"/>
      <c r="G150" s="107"/>
      <c r="H150" s="108"/>
      <c r="I150" s="106" t="s">
        <v>174</v>
      </c>
      <c r="J150" s="107"/>
      <c r="K150" s="107"/>
      <c r="L150" s="107"/>
      <c r="M150" s="108"/>
      <c r="N150" s="106" t="s">
        <v>175</v>
      </c>
      <c r="O150" s="107"/>
      <c r="P150" s="107"/>
      <c r="Q150" s="107"/>
      <c r="R150" s="108"/>
      <c r="S150" s="8"/>
      <c r="T150" s="9" t="s">
        <v>15</v>
      </c>
      <c r="U150" s="9"/>
      <c r="V150" s="106" t="s">
        <v>16</v>
      </c>
      <c r="W150" s="108"/>
      <c r="AA150" s="10"/>
      <c r="AD150" s="58"/>
      <c r="AE150" s="58"/>
      <c r="AF150" s="58"/>
      <c r="AG150" s="58"/>
      <c r="AH150" s="58"/>
      <c r="AI150" s="58"/>
      <c r="AJ150" s="58"/>
    </row>
    <row r="151" spans="2:36" s="6" customFormat="1" ht="15" customHeight="1">
      <c r="B151" s="105" t="s">
        <v>94</v>
      </c>
      <c r="C151" s="83" t="s">
        <v>170</v>
      </c>
      <c r="D151" s="96"/>
      <c r="E151" s="97"/>
      <c r="F151" s="97"/>
      <c r="G151" s="97"/>
      <c r="H151" s="98"/>
      <c r="I151" s="11" t="str">
        <f>IF(I152="","",IF(I152&gt;M152,"○","×"))</f>
        <v>○</v>
      </c>
      <c r="J151" s="12">
        <v>15</v>
      </c>
      <c r="K151" s="13" t="s">
        <v>19</v>
      </c>
      <c r="L151" s="12">
        <v>8</v>
      </c>
      <c r="M151" s="14"/>
      <c r="N151" s="15" t="str">
        <f>IF(N152="","",IF(N152&gt;R152,"○","×"))</f>
        <v>○</v>
      </c>
      <c r="O151" s="12">
        <v>19</v>
      </c>
      <c r="P151" s="13" t="s">
        <v>19</v>
      </c>
      <c r="Q151" s="12">
        <v>17</v>
      </c>
      <c r="R151" s="14"/>
      <c r="S151" s="89">
        <f>IF(I151="","",COUNTIF(I151:R151,"○"))</f>
        <v>2</v>
      </c>
      <c r="T151" s="78" t="s">
        <v>18</v>
      </c>
      <c r="U151" s="86">
        <f>IF(I151="","",COUNTIF(I151:R151,"×"))</f>
        <v>0</v>
      </c>
      <c r="V151" s="89">
        <f>IF(AD152="","",RANK(AD152,AD151:AD159))</f>
        <v>1</v>
      </c>
      <c r="W151" s="86"/>
      <c r="X151" s="16"/>
      <c r="Y151" s="16"/>
      <c r="Z151" s="10"/>
      <c r="AA151" s="10"/>
      <c r="AD151" s="58"/>
      <c r="AE151" s="58">
        <f>IF(J151="","",IF(J151&gt;L151,1,0))</f>
        <v>1</v>
      </c>
      <c r="AF151" s="58">
        <f>IF(L151="","",IF(J151&lt;L151,1,0))</f>
        <v>0</v>
      </c>
      <c r="AG151" s="58">
        <f>IF(O151="","",IF(O151&gt;Q151,1,0))</f>
        <v>1</v>
      </c>
      <c r="AH151" s="58">
        <f>IF(Q151="","",IF(O151&lt;Q151,1,0))</f>
        <v>0</v>
      </c>
      <c r="AI151" s="58"/>
      <c r="AJ151" s="58"/>
    </row>
    <row r="152" spans="2:36" s="6" customFormat="1" ht="15" customHeight="1">
      <c r="B152" s="81"/>
      <c r="C152" s="84"/>
      <c r="D152" s="99"/>
      <c r="E152" s="100"/>
      <c r="F152" s="100"/>
      <c r="G152" s="100"/>
      <c r="H152" s="101"/>
      <c r="I152" s="92">
        <f>IF(J151="","",SUM(AE151:AE153))</f>
        <v>2</v>
      </c>
      <c r="J152" s="16">
        <v>15</v>
      </c>
      <c r="K152" s="13" t="s">
        <v>71</v>
      </c>
      <c r="L152" s="16">
        <v>6</v>
      </c>
      <c r="M152" s="94">
        <f>IF(L151="","",SUM(AF151:AF153))</f>
        <v>0</v>
      </c>
      <c r="N152" s="92">
        <f>IF(O151="","",SUM(AG151:AG153))</f>
        <v>2</v>
      </c>
      <c r="O152" s="17">
        <v>15</v>
      </c>
      <c r="P152" s="13" t="s">
        <v>19</v>
      </c>
      <c r="Q152" s="17">
        <v>10</v>
      </c>
      <c r="R152" s="94">
        <f>IF(Q151="","",SUM(AH151:AH153))</f>
        <v>0</v>
      </c>
      <c r="S152" s="90"/>
      <c r="T152" s="79"/>
      <c r="U152" s="87"/>
      <c r="V152" s="90"/>
      <c r="W152" s="87"/>
      <c r="X152" s="16"/>
      <c r="Y152" s="16"/>
      <c r="Z152" s="10"/>
      <c r="AA152" s="10"/>
      <c r="AD152" s="59">
        <f>IF(S151="","",S151*1000+(I152+N152)*100+((I152+N152)-(M152+R152))*10+((SUM(J151:J153)+SUM(O151:O153))-(SUM(L151:L153)+SUM(Q151:Q153))))</f>
        <v>2463</v>
      </c>
      <c r="AE152" s="58">
        <f>IF(J152="","",IF(J152&gt;L152,1,0))</f>
        <v>1</v>
      </c>
      <c r="AF152" s="58">
        <f>IF(L152="","",IF(J152&lt;L152,1,0))</f>
        <v>0</v>
      </c>
      <c r="AG152" s="58">
        <f>IF(O152="","",IF(O152&gt;Q152,1,0))</f>
        <v>1</v>
      </c>
      <c r="AH152" s="58">
        <f>IF(Q152="","",IF(O152&lt;Q152,1,0))</f>
        <v>0</v>
      </c>
      <c r="AI152" s="58"/>
      <c r="AJ152" s="58"/>
    </row>
    <row r="153" spans="2:36" s="6" customFormat="1" ht="15" customHeight="1">
      <c r="B153" s="82"/>
      <c r="C153" s="85"/>
      <c r="D153" s="102"/>
      <c r="E153" s="103"/>
      <c r="F153" s="103"/>
      <c r="G153" s="103"/>
      <c r="H153" s="104"/>
      <c r="I153" s="93"/>
      <c r="J153" s="18"/>
      <c r="K153" s="13" t="s">
        <v>28</v>
      </c>
      <c r="L153" s="18"/>
      <c r="M153" s="95"/>
      <c r="N153" s="93"/>
      <c r="O153" s="19"/>
      <c r="P153" s="13" t="s">
        <v>28</v>
      </c>
      <c r="Q153" s="19"/>
      <c r="R153" s="95"/>
      <c r="S153" s="91"/>
      <c r="T153" s="80"/>
      <c r="U153" s="88"/>
      <c r="V153" s="91"/>
      <c r="W153" s="88"/>
      <c r="X153" s="16"/>
      <c r="Y153" s="16"/>
      <c r="Z153" s="20"/>
      <c r="AA153" s="20"/>
      <c r="AD153" s="58"/>
      <c r="AE153" s="58">
        <f>IF(J153="","",IF(J153&gt;L153,1,0))</f>
      </c>
      <c r="AF153" s="58">
        <f>IF(L153="","",IF(J153&lt;L153,1,0))</f>
      </c>
      <c r="AG153" s="58">
        <f>IF(O153="","",IF(O153&gt;Q153,1,0))</f>
      </c>
      <c r="AH153" s="58">
        <f>IF(Q153="","",IF(O153&lt;Q153,1,0))</f>
      </c>
      <c r="AI153" s="58"/>
      <c r="AJ153" s="58"/>
    </row>
    <row r="154" spans="2:36" s="6" customFormat="1" ht="15" customHeight="1">
      <c r="B154" s="105" t="s">
        <v>168</v>
      </c>
      <c r="C154" s="83" t="s">
        <v>171</v>
      </c>
      <c r="D154" s="11" t="str">
        <f>IF(E154="","",IF(D155&gt;H155,"○","×"))</f>
        <v>×</v>
      </c>
      <c r="E154" s="12">
        <f>IF(L151="","",L151)</f>
        <v>8</v>
      </c>
      <c r="F154" s="21" t="s">
        <v>20</v>
      </c>
      <c r="G154" s="12">
        <f>IF(J151="","",J151)</f>
        <v>15</v>
      </c>
      <c r="H154" s="22"/>
      <c r="I154" s="96"/>
      <c r="J154" s="97"/>
      <c r="K154" s="97"/>
      <c r="L154" s="97"/>
      <c r="M154" s="98"/>
      <c r="N154" s="11" t="str">
        <f>IF(O154="","",IF(N155&gt;R155,"○","×"))</f>
        <v>×</v>
      </c>
      <c r="O154" s="12">
        <v>12</v>
      </c>
      <c r="P154" s="21" t="s">
        <v>20</v>
      </c>
      <c r="Q154" s="12">
        <v>15</v>
      </c>
      <c r="R154" s="23"/>
      <c r="S154" s="89">
        <f>IF(D154="","",COUNTIF(D154:R156,"○"))</f>
        <v>0</v>
      </c>
      <c r="T154" s="78" t="s">
        <v>18</v>
      </c>
      <c r="U154" s="86">
        <f>IF(D154="","",COUNTIF(D154:R156,"×"))</f>
        <v>2</v>
      </c>
      <c r="V154" s="89">
        <f>IF(AD155="","",RANK(AD155,AD151:AD159))</f>
        <v>3</v>
      </c>
      <c r="W154" s="86"/>
      <c r="X154" s="16"/>
      <c r="Y154" s="16"/>
      <c r="Z154" s="20"/>
      <c r="AA154" s="20"/>
      <c r="AD154" s="58"/>
      <c r="AE154" s="58">
        <f>IF(O154="","",IF(O154&gt;Q154,1,0))</f>
        <v>0</v>
      </c>
      <c r="AF154" s="58">
        <f>IF(Q154="","",IF(O154&lt;Q154,1,0))</f>
        <v>1</v>
      </c>
      <c r="AG154" s="58"/>
      <c r="AH154" s="58"/>
      <c r="AI154" s="58"/>
      <c r="AJ154" s="58"/>
    </row>
    <row r="155" spans="2:36" s="6" customFormat="1" ht="15" customHeight="1">
      <c r="B155" s="81"/>
      <c r="C155" s="84"/>
      <c r="D155" s="92">
        <f>M152</f>
        <v>0</v>
      </c>
      <c r="E155" s="16">
        <f>IF(L152="","",L152)</f>
        <v>6</v>
      </c>
      <c r="F155" s="13" t="s">
        <v>71</v>
      </c>
      <c r="G155" s="16">
        <f>IF(J152="","",J152)</f>
        <v>15</v>
      </c>
      <c r="H155" s="94">
        <f>I152</f>
        <v>2</v>
      </c>
      <c r="I155" s="99"/>
      <c r="J155" s="100"/>
      <c r="K155" s="100"/>
      <c r="L155" s="100"/>
      <c r="M155" s="101"/>
      <c r="N155" s="92">
        <f>IF(O154="","",SUM(AE154:AE156))</f>
        <v>0</v>
      </c>
      <c r="O155" s="16">
        <v>3</v>
      </c>
      <c r="P155" s="13" t="s">
        <v>64</v>
      </c>
      <c r="Q155" s="16">
        <v>15</v>
      </c>
      <c r="R155" s="94">
        <f>IF(Q154="","",SUM(AF154:AF156))</f>
        <v>2</v>
      </c>
      <c r="S155" s="90"/>
      <c r="T155" s="79"/>
      <c r="U155" s="87"/>
      <c r="V155" s="90"/>
      <c r="W155" s="87"/>
      <c r="X155" s="16"/>
      <c r="Y155" s="16"/>
      <c r="Z155" s="20"/>
      <c r="AA155" s="20"/>
      <c r="AD155" s="58">
        <f>IF(S154="","",S154*1000+(D155+N155)*100+((D155+N155)-(H155+R155))*10+((SUM(E154:E156)+SUM(O154:O156))-(SUM(G154:G156)+SUM(Q154:Q156))))</f>
        <v>-71</v>
      </c>
      <c r="AE155" s="58">
        <f>IF(O155="","",IF(O155&gt;Q155,1,0))</f>
        <v>0</v>
      </c>
      <c r="AF155" s="58">
        <f>IF(Q155="","",IF(O155&lt;Q155,1,0))</f>
        <v>1</v>
      </c>
      <c r="AG155" s="58"/>
      <c r="AH155" s="58"/>
      <c r="AI155" s="58"/>
      <c r="AJ155" s="58"/>
    </row>
    <row r="156" spans="2:36" s="6" customFormat="1" ht="15" customHeight="1">
      <c r="B156" s="82"/>
      <c r="C156" s="85"/>
      <c r="D156" s="93"/>
      <c r="E156" s="18">
        <f>IF(L153="","",L153)</f>
      </c>
      <c r="F156" s="24" t="s">
        <v>19</v>
      </c>
      <c r="G156" s="18">
        <f>IF(J153="","",J153)</f>
      </c>
      <c r="H156" s="95"/>
      <c r="I156" s="102"/>
      <c r="J156" s="103"/>
      <c r="K156" s="103"/>
      <c r="L156" s="103"/>
      <c r="M156" s="104"/>
      <c r="N156" s="93"/>
      <c r="O156" s="18"/>
      <c r="P156" s="13" t="s">
        <v>19</v>
      </c>
      <c r="Q156" s="18"/>
      <c r="R156" s="95"/>
      <c r="S156" s="91"/>
      <c r="T156" s="80"/>
      <c r="U156" s="88"/>
      <c r="V156" s="91"/>
      <c r="W156" s="88"/>
      <c r="X156" s="16"/>
      <c r="Y156" s="16"/>
      <c r="Z156" s="20"/>
      <c r="AA156" s="20"/>
      <c r="AD156" s="58"/>
      <c r="AE156" s="58">
        <f>IF(O156="","",IF(O156&gt;Q156,1,0))</f>
      </c>
      <c r="AF156" s="58">
        <f>IF(Q156="","",IF(O156&lt;Q156,1,0))</f>
      </c>
      <c r="AG156" s="58"/>
      <c r="AH156" s="58"/>
      <c r="AI156" s="58"/>
      <c r="AJ156" s="58"/>
    </row>
    <row r="157" spans="2:36" s="6" customFormat="1" ht="15" customHeight="1">
      <c r="B157" s="81" t="s">
        <v>169</v>
      </c>
      <c r="C157" s="83" t="s">
        <v>172</v>
      </c>
      <c r="D157" s="11" t="str">
        <f>IF(E157="","",IF(D158&gt;H158,"○","×"))</f>
        <v>×</v>
      </c>
      <c r="E157" s="12">
        <f>IF(Q151="","",Q151)</f>
        <v>17</v>
      </c>
      <c r="F157" s="21" t="s">
        <v>129</v>
      </c>
      <c r="G157" s="12">
        <f>IF(O151="","",O151)</f>
        <v>19</v>
      </c>
      <c r="H157" s="23"/>
      <c r="I157" s="11" t="str">
        <f>IF(J157="","",IF(I158&gt;M158,"○","×"))</f>
        <v>○</v>
      </c>
      <c r="J157" s="12">
        <f>IF(Q154="","",Q154)</f>
        <v>15</v>
      </c>
      <c r="K157" s="13" t="s">
        <v>129</v>
      </c>
      <c r="L157" s="12">
        <f>IF(O154="","",O154)</f>
        <v>12</v>
      </c>
      <c r="M157" s="23"/>
      <c r="N157" s="96"/>
      <c r="O157" s="97"/>
      <c r="P157" s="97"/>
      <c r="Q157" s="97"/>
      <c r="R157" s="98"/>
      <c r="S157" s="89">
        <f>IF(D157="","",COUNTIF(D157:M157,"○"))</f>
        <v>1</v>
      </c>
      <c r="T157" s="78" t="s">
        <v>18</v>
      </c>
      <c r="U157" s="86">
        <f>IF(D157="","",COUNTIF(D157:M157,"×"))</f>
        <v>1</v>
      </c>
      <c r="V157" s="89">
        <f>IF(AD158="","",RANK(AD158,AD151:AD159))</f>
        <v>2</v>
      </c>
      <c r="W157" s="86"/>
      <c r="X157" s="16"/>
      <c r="Y157" s="16"/>
      <c r="Z157" s="20"/>
      <c r="AA157" s="20"/>
      <c r="AD157" s="58"/>
      <c r="AE157" s="58"/>
      <c r="AF157" s="58"/>
      <c r="AG157" s="58"/>
      <c r="AH157" s="58"/>
      <c r="AI157" s="58"/>
      <c r="AJ157" s="58"/>
    </row>
    <row r="158" spans="2:36" s="6" customFormat="1" ht="15" customHeight="1">
      <c r="B158" s="81"/>
      <c r="C158" s="84"/>
      <c r="D158" s="92">
        <f>R152</f>
        <v>0</v>
      </c>
      <c r="E158" s="16">
        <f>IF(Q152="","",Q152)</f>
        <v>10</v>
      </c>
      <c r="F158" s="13" t="s">
        <v>24</v>
      </c>
      <c r="G158" s="16">
        <f>IF(O152="","",O152)</f>
        <v>15</v>
      </c>
      <c r="H158" s="94">
        <f>N152</f>
        <v>2</v>
      </c>
      <c r="I158" s="92">
        <f>R155</f>
        <v>2</v>
      </c>
      <c r="J158" s="16">
        <f>IF(Q155="","",Q155)</f>
        <v>15</v>
      </c>
      <c r="K158" s="13" t="s">
        <v>69</v>
      </c>
      <c r="L158" s="17">
        <f>IF(O155="","",O155)</f>
        <v>3</v>
      </c>
      <c r="M158" s="94">
        <f>N155</f>
        <v>0</v>
      </c>
      <c r="N158" s="99"/>
      <c r="O158" s="100"/>
      <c r="P158" s="100"/>
      <c r="Q158" s="100"/>
      <c r="R158" s="101"/>
      <c r="S158" s="90"/>
      <c r="T158" s="79"/>
      <c r="U158" s="87"/>
      <c r="V158" s="90"/>
      <c r="W158" s="87"/>
      <c r="X158" s="16"/>
      <c r="Y158" s="16"/>
      <c r="Z158" s="20"/>
      <c r="AA158" s="20"/>
      <c r="AD158" s="59">
        <f>IF(S157="","",S157*1000+(D158+I158)*100+((D158+I158)-(H158+M158))*10+((SUM(E157:E159)+SUM(J157:J159))-(SUM(G157:G159)+SUM(L157:L159))))</f>
        <v>1208</v>
      </c>
      <c r="AE158" s="58"/>
      <c r="AF158" s="58"/>
      <c r="AG158" s="58"/>
      <c r="AH158" s="58"/>
      <c r="AI158" s="58"/>
      <c r="AJ158" s="58"/>
    </row>
    <row r="159" spans="2:36" s="6" customFormat="1" ht="15" customHeight="1">
      <c r="B159" s="82"/>
      <c r="C159" s="85"/>
      <c r="D159" s="93"/>
      <c r="E159" s="18">
        <f>IF(Q153="","",Q153)</f>
      </c>
      <c r="F159" s="24" t="s">
        <v>19</v>
      </c>
      <c r="G159" s="18">
        <f>IF(O153="","",O153)</f>
      </c>
      <c r="H159" s="95"/>
      <c r="I159" s="93"/>
      <c r="J159" s="18">
        <f>IF(Q156="","",Q156)</f>
      </c>
      <c r="K159" s="13" t="s">
        <v>19</v>
      </c>
      <c r="L159" s="19">
        <f>IF(O156="","",O156)</f>
      </c>
      <c r="M159" s="95"/>
      <c r="N159" s="102"/>
      <c r="O159" s="103"/>
      <c r="P159" s="103"/>
      <c r="Q159" s="103"/>
      <c r="R159" s="104"/>
      <c r="S159" s="91"/>
      <c r="T159" s="80"/>
      <c r="U159" s="88"/>
      <c r="V159" s="91"/>
      <c r="W159" s="88"/>
      <c r="X159" s="16"/>
      <c r="Y159" s="16"/>
      <c r="Z159" s="20"/>
      <c r="AA159" s="20"/>
      <c r="AD159" s="58"/>
      <c r="AE159" s="58"/>
      <c r="AF159" s="58"/>
      <c r="AG159" s="58"/>
      <c r="AH159" s="58"/>
      <c r="AI159" s="58"/>
      <c r="AJ159" s="58"/>
    </row>
    <row r="160" spans="2:36" s="30" customFormat="1" ht="15" customHeight="1">
      <c r="B160" s="39"/>
      <c r="C160" s="39"/>
      <c r="E160" s="38"/>
      <c r="F160" s="38"/>
      <c r="G160" s="38"/>
      <c r="J160" s="38"/>
      <c r="K160" s="38"/>
      <c r="L160" s="38"/>
      <c r="O160" s="38"/>
      <c r="P160" s="38"/>
      <c r="Q160" s="38"/>
      <c r="R160" s="38"/>
      <c r="AD160" s="58"/>
      <c r="AE160" s="58"/>
      <c r="AF160" s="58"/>
      <c r="AG160" s="58"/>
      <c r="AH160" s="58"/>
      <c r="AI160" s="58"/>
      <c r="AJ160" s="58"/>
    </row>
    <row r="161" spans="2:36" s="6" customFormat="1" ht="15" customHeight="1">
      <c r="B161" s="32" t="s">
        <v>136</v>
      </c>
      <c r="C161" s="7"/>
      <c r="D161" s="116" t="s">
        <v>179</v>
      </c>
      <c r="E161" s="117"/>
      <c r="F161" s="117"/>
      <c r="G161" s="117"/>
      <c r="H161" s="118"/>
      <c r="I161" s="106" t="s">
        <v>144</v>
      </c>
      <c r="J161" s="107"/>
      <c r="K161" s="107"/>
      <c r="L161" s="107"/>
      <c r="M161" s="108"/>
      <c r="N161" s="106" t="s">
        <v>178</v>
      </c>
      <c r="O161" s="107"/>
      <c r="P161" s="107"/>
      <c r="Q161" s="107"/>
      <c r="R161" s="108"/>
      <c r="S161" s="8"/>
      <c r="T161" s="9" t="s">
        <v>15</v>
      </c>
      <c r="U161" s="9"/>
      <c r="V161" s="106" t="s">
        <v>16</v>
      </c>
      <c r="W161" s="108"/>
      <c r="AA161" s="10"/>
      <c r="AD161" s="58"/>
      <c r="AE161" s="58"/>
      <c r="AF161" s="58"/>
      <c r="AG161" s="58"/>
      <c r="AH161" s="58"/>
      <c r="AI161" s="58"/>
      <c r="AJ161" s="58"/>
    </row>
    <row r="162" spans="2:36" s="6" customFormat="1" ht="15" customHeight="1">
      <c r="B162" s="105" t="s">
        <v>94</v>
      </c>
      <c r="C162" s="83" t="s">
        <v>268</v>
      </c>
      <c r="D162" s="96"/>
      <c r="E162" s="97"/>
      <c r="F162" s="97"/>
      <c r="G162" s="97"/>
      <c r="H162" s="98"/>
      <c r="I162" s="11" t="str">
        <f>IF(I163="","",IF(I163&gt;M163,"○","×"))</f>
        <v>○</v>
      </c>
      <c r="J162" s="12">
        <v>15</v>
      </c>
      <c r="K162" s="13" t="s">
        <v>130</v>
      </c>
      <c r="L162" s="12">
        <v>12</v>
      </c>
      <c r="M162" s="14"/>
      <c r="N162" s="15" t="str">
        <f>IF(N163="","",IF(N163&gt;R163,"○","×"))</f>
        <v>○</v>
      </c>
      <c r="O162" s="12">
        <v>15</v>
      </c>
      <c r="P162" s="13" t="s">
        <v>130</v>
      </c>
      <c r="Q162" s="12">
        <v>11</v>
      </c>
      <c r="R162" s="14"/>
      <c r="S162" s="89">
        <f>IF(I162="","",COUNTIF(I162:R162,"○"))</f>
        <v>2</v>
      </c>
      <c r="T162" s="78" t="s">
        <v>18</v>
      </c>
      <c r="U162" s="86">
        <f>IF(I162="","",COUNTIF(I162:R162,"×"))</f>
        <v>0</v>
      </c>
      <c r="V162" s="89">
        <f>IF(AD163="","",RANK(AD163,AD162:AD170))</f>
        <v>1</v>
      </c>
      <c r="W162" s="86"/>
      <c r="X162" s="16"/>
      <c r="Y162" s="16"/>
      <c r="Z162" s="10"/>
      <c r="AA162" s="10"/>
      <c r="AD162" s="58"/>
      <c r="AE162" s="58">
        <f>IF(J162="","",IF(J162&gt;L162,1,0))</f>
        <v>1</v>
      </c>
      <c r="AF162" s="58">
        <f>IF(L162="","",IF(J162&lt;L162,1,0))</f>
        <v>0</v>
      </c>
      <c r="AG162" s="58">
        <f>IF(O162="","",IF(O162&gt;Q162,1,0))</f>
        <v>1</v>
      </c>
      <c r="AH162" s="58">
        <f>IF(Q162="","",IF(O162&lt;Q162,1,0))</f>
        <v>0</v>
      </c>
      <c r="AI162" s="58"/>
      <c r="AJ162" s="58"/>
    </row>
    <row r="163" spans="2:36" s="6" customFormat="1" ht="15" customHeight="1">
      <c r="B163" s="81"/>
      <c r="C163" s="84"/>
      <c r="D163" s="99"/>
      <c r="E163" s="100"/>
      <c r="F163" s="100"/>
      <c r="G163" s="100"/>
      <c r="H163" s="101"/>
      <c r="I163" s="92">
        <f>IF(J162="","",SUM(AE162:AE164))</f>
        <v>2</v>
      </c>
      <c r="J163" s="16">
        <v>15</v>
      </c>
      <c r="K163" s="13" t="s">
        <v>19</v>
      </c>
      <c r="L163" s="16">
        <v>17</v>
      </c>
      <c r="M163" s="94">
        <f>IF(L162="","",SUM(AF162:AF164))</f>
        <v>1</v>
      </c>
      <c r="N163" s="92">
        <f>IF(O162="","",SUM(AG162:AG164))</f>
        <v>2</v>
      </c>
      <c r="O163" s="17">
        <v>13</v>
      </c>
      <c r="P163" s="13" t="s">
        <v>19</v>
      </c>
      <c r="Q163" s="17">
        <v>15</v>
      </c>
      <c r="R163" s="94">
        <f>IF(Q162="","",SUM(AH162:AH164))</f>
        <v>1</v>
      </c>
      <c r="S163" s="90"/>
      <c r="T163" s="79"/>
      <c r="U163" s="87"/>
      <c r="V163" s="90"/>
      <c r="W163" s="87"/>
      <c r="X163" s="16"/>
      <c r="Y163" s="16"/>
      <c r="Z163" s="10"/>
      <c r="AA163" s="10"/>
      <c r="AD163" s="59">
        <f>IF(S162="","",S162*1000+(I163+N163)*100+((I163+N163)-(M163+R163))*10+((SUM(J162:J164)+SUM(O162:O164))-(SUM(L162:L164)+SUM(Q162:Q164))))</f>
        <v>2439</v>
      </c>
      <c r="AE163" s="58">
        <f>IF(J163="","",IF(J163&gt;L163,1,0))</f>
        <v>0</v>
      </c>
      <c r="AF163" s="58">
        <f>IF(L163="","",IF(J163&lt;L163,1,0))</f>
        <v>1</v>
      </c>
      <c r="AG163" s="58">
        <f>IF(O163="","",IF(O163&gt;Q163,1,0))</f>
        <v>0</v>
      </c>
      <c r="AH163" s="58">
        <f>IF(Q163="","",IF(O163&lt;Q163,1,0))</f>
        <v>1</v>
      </c>
      <c r="AI163" s="58"/>
      <c r="AJ163" s="58"/>
    </row>
    <row r="164" spans="2:36" s="6" customFormat="1" ht="15" customHeight="1">
      <c r="B164" s="82"/>
      <c r="C164" s="85"/>
      <c r="D164" s="102"/>
      <c r="E164" s="103"/>
      <c r="F164" s="103"/>
      <c r="G164" s="103"/>
      <c r="H164" s="104"/>
      <c r="I164" s="93"/>
      <c r="J164" s="18">
        <v>15</v>
      </c>
      <c r="K164" s="13" t="s">
        <v>19</v>
      </c>
      <c r="L164" s="18">
        <v>7</v>
      </c>
      <c r="M164" s="95"/>
      <c r="N164" s="93"/>
      <c r="O164" s="19">
        <v>15</v>
      </c>
      <c r="P164" s="13" t="s">
        <v>19</v>
      </c>
      <c r="Q164" s="19">
        <v>7</v>
      </c>
      <c r="R164" s="95"/>
      <c r="S164" s="91"/>
      <c r="T164" s="80"/>
      <c r="U164" s="88"/>
      <c r="V164" s="91"/>
      <c r="W164" s="88"/>
      <c r="X164" s="16"/>
      <c r="Y164" s="16"/>
      <c r="Z164" s="20"/>
      <c r="AA164" s="20"/>
      <c r="AD164" s="58"/>
      <c r="AE164" s="58">
        <f>IF(J164="","",IF(J164&gt;L164,1,0))</f>
        <v>1</v>
      </c>
      <c r="AF164" s="58">
        <f>IF(L164="","",IF(J164&lt;L164,1,0))</f>
        <v>0</v>
      </c>
      <c r="AG164" s="58">
        <f>IF(O164="","",IF(O164&gt;Q164,1,0))</f>
        <v>1</v>
      </c>
      <c r="AH164" s="58">
        <f>IF(Q164="","",IF(O164&lt;Q164,1,0))</f>
        <v>0</v>
      </c>
      <c r="AI164" s="58"/>
      <c r="AJ164" s="58"/>
    </row>
    <row r="165" spans="2:36" s="6" customFormat="1" ht="15" customHeight="1">
      <c r="B165" s="105" t="s">
        <v>39</v>
      </c>
      <c r="C165" s="83" t="s">
        <v>248</v>
      </c>
      <c r="D165" s="11" t="str">
        <f>IF(E165="","",IF(D166&gt;H166,"○","×"))</f>
        <v>×</v>
      </c>
      <c r="E165" s="12">
        <f>IF(L162="","",L162)</f>
        <v>12</v>
      </c>
      <c r="F165" s="21" t="s">
        <v>19</v>
      </c>
      <c r="G165" s="12">
        <f>IF(J162="","",J162)</f>
        <v>15</v>
      </c>
      <c r="H165" s="22"/>
      <c r="I165" s="96"/>
      <c r="J165" s="97"/>
      <c r="K165" s="97"/>
      <c r="L165" s="97"/>
      <c r="M165" s="98"/>
      <c r="N165" s="11" t="str">
        <f>IF(O165="","",IF(N166&gt;R166,"○","×"))</f>
        <v>×</v>
      </c>
      <c r="O165" s="12">
        <v>12</v>
      </c>
      <c r="P165" s="21" t="s">
        <v>19</v>
      </c>
      <c r="Q165" s="12">
        <v>15</v>
      </c>
      <c r="R165" s="23"/>
      <c r="S165" s="89">
        <f>IF(D165="","",COUNTIF(D165:R167,"○"))</f>
        <v>0</v>
      </c>
      <c r="T165" s="78" t="s">
        <v>18</v>
      </c>
      <c r="U165" s="86">
        <f>IF(D165="","",COUNTIF(D165:R167,"×"))</f>
        <v>2</v>
      </c>
      <c r="V165" s="89">
        <f>IF(AD166="","",RANK(AD166,AD162:AD170))</f>
        <v>3</v>
      </c>
      <c r="W165" s="86"/>
      <c r="X165" s="16"/>
      <c r="Y165" s="16"/>
      <c r="Z165" s="20"/>
      <c r="AA165" s="20"/>
      <c r="AD165" s="58"/>
      <c r="AE165" s="58">
        <f>IF(O165="","",IF(O165&gt;Q165,1,0))</f>
        <v>0</v>
      </c>
      <c r="AF165" s="58">
        <f>IF(Q165="","",IF(O165&lt;Q165,1,0))</f>
        <v>1</v>
      </c>
      <c r="AG165" s="58"/>
      <c r="AH165" s="58"/>
      <c r="AI165" s="58"/>
      <c r="AJ165" s="58"/>
    </row>
    <row r="166" spans="2:36" s="6" customFormat="1" ht="15" customHeight="1">
      <c r="B166" s="81"/>
      <c r="C166" s="84"/>
      <c r="D166" s="92">
        <f>M163</f>
        <v>1</v>
      </c>
      <c r="E166" s="16">
        <f>IF(L163="","",L163)</f>
        <v>17</v>
      </c>
      <c r="F166" s="13" t="s">
        <v>19</v>
      </c>
      <c r="G166" s="16">
        <f>IF(J163="","",J163)</f>
        <v>15</v>
      </c>
      <c r="H166" s="94">
        <f>I163</f>
        <v>2</v>
      </c>
      <c r="I166" s="99"/>
      <c r="J166" s="100"/>
      <c r="K166" s="100"/>
      <c r="L166" s="100"/>
      <c r="M166" s="101"/>
      <c r="N166" s="92">
        <f>IF(O165="","",SUM(AE165:AE167))</f>
        <v>0</v>
      </c>
      <c r="O166" s="16">
        <v>12</v>
      </c>
      <c r="P166" s="13" t="s">
        <v>19</v>
      </c>
      <c r="Q166" s="16">
        <v>15</v>
      </c>
      <c r="R166" s="94">
        <f>IF(Q165="","",SUM(AF165:AF167))</f>
        <v>2</v>
      </c>
      <c r="S166" s="90"/>
      <c r="T166" s="79"/>
      <c r="U166" s="87"/>
      <c r="V166" s="90"/>
      <c r="W166" s="87"/>
      <c r="X166" s="16"/>
      <c r="Y166" s="16"/>
      <c r="Z166" s="20"/>
      <c r="AA166" s="20"/>
      <c r="AD166" s="58">
        <f>IF(S165="","",S165*1000+(D166+N166)*100+((D166+N166)-(H166+R166))*10+((SUM(E165:E167)+SUM(O165:O167))-(SUM(G165:G167)+SUM(Q165:Q167))))</f>
        <v>55</v>
      </c>
      <c r="AE166" s="58">
        <f>IF(O166="","",IF(O166&gt;Q166,1,0))</f>
        <v>0</v>
      </c>
      <c r="AF166" s="58">
        <f>IF(Q166="","",IF(O166&lt;Q166,1,0))</f>
        <v>1</v>
      </c>
      <c r="AG166" s="58"/>
      <c r="AH166" s="58"/>
      <c r="AI166" s="58"/>
      <c r="AJ166" s="58"/>
    </row>
    <row r="167" spans="2:36" s="6" customFormat="1" ht="15" customHeight="1">
      <c r="B167" s="82"/>
      <c r="C167" s="85"/>
      <c r="D167" s="93"/>
      <c r="E167" s="18">
        <f>IF(L164="","",L164)</f>
        <v>7</v>
      </c>
      <c r="F167" s="24" t="s">
        <v>19</v>
      </c>
      <c r="G167" s="18">
        <f>IF(J164="","",J164)</f>
        <v>15</v>
      </c>
      <c r="H167" s="95"/>
      <c r="I167" s="102"/>
      <c r="J167" s="103"/>
      <c r="K167" s="103"/>
      <c r="L167" s="103"/>
      <c r="M167" s="104"/>
      <c r="N167" s="93"/>
      <c r="O167" s="18"/>
      <c r="P167" s="13" t="s">
        <v>19</v>
      </c>
      <c r="Q167" s="18"/>
      <c r="R167" s="95"/>
      <c r="S167" s="91"/>
      <c r="T167" s="80"/>
      <c r="U167" s="88"/>
      <c r="V167" s="91"/>
      <c r="W167" s="88"/>
      <c r="X167" s="16"/>
      <c r="Y167" s="16"/>
      <c r="Z167" s="20"/>
      <c r="AA167" s="20"/>
      <c r="AD167" s="58"/>
      <c r="AE167" s="58">
        <f>IF(O167="","",IF(O167&gt;Q167,1,0))</f>
      </c>
      <c r="AF167" s="58">
        <f>IF(Q167="","",IF(O167&lt;Q167,1,0))</f>
      </c>
      <c r="AG167" s="58"/>
      <c r="AH167" s="58"/>
      <c r="AI167" s="58"/>
      <c r="AJ167" s="58"/>
    </row>
    <row r="168" spans="2:36" s="6" customFormat="1" ht="15" customHeight="1">
      <c r="B168" s="81" t="s">
        <v>176</v>
      </c>
      <c r="C168" s="83" t="s">
        <v>177</v>
      </c>
      <c r="D168" s="11" t="str">
        <f>IF(E168="","",IF(D169&gt;H169,"○","×"))</f>
        <v>×</v>
      </c>
      <c r="E168" s="12">
        <f>IF(Q162="","",Q162)</f>
        <v>11</v>
      </c>
      <c r="F168" s="21" t="s">
        <v>19</v>
      </c>
      <c r="G168" s="12">
        <f>IF(O162="","",O162)</f>
        <v>15</v>
      </c>
      <c r="H168" s="23"/>
      <c r="I168" s="11" t="str">
        <f>IF(J168="","",IF(I169&gt;M169,"○","×"))</f>
        <v>○</v>
      </c>
      <c r="J168" s="12">
        <f>IF(Q165="","",Q165)</f>
        <v>15</v>
      </c>
      <c r="K168" s="13" t="s">
        <v>19</v>
      </c>
      <c r="L168" s="12">
        <f>IF(O165="","",O165)</f>
        <v>12</v>
      </c>
      <c r="M168" s="23"/>
      <c r="N168" s="96"/>
      <c r="O168" s="97"/>
      <c r="P168" s="97"/>
      <c r="Q168" s="97"/>
      <c r="R168" s="98"/>
      <c r="S168" s="89">
        <f>IF(D168="","",COUNTIF(D168:M168,"○"))</f>
        <v>1</v>
      </c>
      <c r="T168" s="78" t="s">
        <v>18</v>
      </c>
      <c r="U168" s="86">
        <f>IF(D168="","",COUNTIF(D168:M168,"×"))</f>
        <v>1</v>
      </c>
      <c r="V168" s="89">
        <f>IF(AD169="","",RANK(AD169,AD162:AD170))</f>
        <v>2</v>
      </c>
      <c r="W168" s="86"/>
      <c r="X168" s="16"/>
      <c r="Y168" s="16"/>
      <c r="Z168" s="20"/>
      <c r="AA168" s="20"/>
      <c r="AD168" s="58"/>
      <c r="AE168" s="58"/>
      <c r="AF168" s="58"/>
      <c r="AG168" s="58"/>
      <c r="AH168" s="58"/>
      <c r="AI168" s="58"/>
      <c r="AJ168" s="58"/>
    </row>
    <row r="169" spans="2:36" s="6" customFormat="1" ht="15" customHeight="1">
      <c r="B169" s="81"/>
      <c r="C169" s="84"/>
      <c r="D169" s="92">
        <f>R163</f>
        <v>1</v>
      </c>
      <c r="E169" s="16">
        <f>IF(Q163="","",Q163)</f>
        <v>15</v>
      </c>
      <c r="F169" s="13" t="s">
        <v>19</v>
      </c>
      <c r="G169" s="16">
        <f>IF(O163="","",O163)</f>
        <v>13</v>
      </c>
      <c r="H169" s="94">
        <f>N163</f>
        <v>2</v>
      </c>
      <c r="I169" s="92">
        <f>R166</f>
        <v>2</v>
      </c>
      <c r="J169" s="16">
        <f>IF(Q166="","",Q166)</f>
        <v>15</v>
      </c>
      <c r="K169" s="13" t="s">
        <v>19</v>
      </c>
      <c r="L169" s="17">
        <f>IF(O166="","",O166)</f>
        <v>12</v>
      </c>
      <c r="M169" s="94">
        <f>N166</f>
        <v>0</v>
      </c>
      <c r="N169" s="99"/>
      <c r="O169" s="100"/>
      <c r="P169" s="100"/>
      <c r="Q169" s="100"/>
      <c r="R169" s="101"/>
      <c r="S169" s="90"/>
      <c r="T169" s="79"/>
      <c r="U169" s="87"/>
      <c r="V169" s="90"/>
      <c r="W169" s="87"/>
      <c r="X169" s="16"/>
      <c r="Y169" s="16"/>
      <c r="Z169" s="20"/>
      <c r="AA169" s="20"/>
      <c r="AD169" s="59">
        <f>IF(S168="","",S168*1000+(D169+I169)*100+((D169+I169)-(H169+M169))*10+((SUM(E168:E170)+SUM(J168:J170))-(SUM(G168:G170)+SUM(L168:L170))))</f>
        <v>1306</v>
      </c>
      <c r="AE169" s="58"/>
      <c r="AF169" s="58"/>
      <c r="AG169" s="58"/>
      <c r="AH169" s="58"/>
      <c r="AI169" s="58"/>
      <c r="AJ169" s="58"/>
    </row>
    <row r="170" spans="2:36" s="6" customFormat="1" ht="15" customHeight="1">
      <c r="B170" s="82"/>
      <c r="C170" s="85"/>
      <c r="D170" s="93"/>
      <c r="E170" s="18">
        <f>IF(Q164="","",Q164)</f>
        <v>7</v>
      </c>
      <c r="F170" s="24" t="s">
        <v>19</v>
      </c>
      <c r="G170" s="18">
        <f>IF(O164="","",O164)</f>
        <v>15</v>
      </c>
      <c r="H170" s="95"/>
      <c r="I170" s="93"/>
      <c r="J170" s="18">
        <f>IF(Q167="","",Q167)</f>
      </c>
      <c r="K170" s="13" t="s">
        <v>19</v>
      </c>
      <c r="L170" s="19">
        <f>IF(O167="","",O167)</f>
      </c>
      <c r="M170" s="95"/>
      <c r="N170" s="102"/>
      <c r="O170" s="103"/>
      <c r="P170" s="103"/>
      <c r="Q170" s="103"/>
      <c r="R170" s="104"/>
      <c r="S170" s="91"/>
      <c r="T170" s="80"/>
      <c r="U170" s="88"/>
      <c r="V170" s="91"/>
      <c r="W170" s="88"/>
      <c r="X170" s="16"/>
      <c r="Y170" s="16"/>
      <c r="Z170" s="20"/>
      <c r="AA170" s="20"/>
      <c r="AD170" s="58"/>
      <c r="AE170" s="58"/>
      <c r="AF170" s="58"/>
      <c r="AG170" s="58"/>
      <c r="AH170" s="58"/>
      <c r="AI170" s="58"/>
      <c r="AJ170" s="58"/>
    </row>
    <row r="171" spans="2:36" s="30" customFormat="1" ht="15" customHeight="1">
      <c r="B171" s="39"/>
      <c r="C171" s="39"/>
      <c r="K171" s="43"/>
      <c r="AD171" s="58"/>
      <c r="AE171" s="58"/>
      <c r="AF171" s="58"/>
      <c r="AG171" s="58"/>
      <c r="AH171" s="58"/>
      <c r="AI171" s="58"/>
      <c r="AJ171" s="58"/>
    </row>
    <row r="172" spans="2:36" s="6" customFormat="1" ht="15" customHeight="1">
      <c r="B172" s="32" t="s">
        <v>137</v>
      </c>
      <c r="C172" s="7"/>
      <c r="D172" s="106" t="s">
        <v>91</v>
      </c>
      <c r="E172" s="107"/>
      <c r="F172" s="107"/>
      <c r="G172" s="107"/>
      <c r="H172" s="108"/>
      <c r="I172" s="106" t="s">
        <v>92</v>
      </c>
      <c r="J172" s="107"/>
      <c r="K172" s="107"/>
      <c r="L172" s="107"/>
      <c r="M172" s="108"/>
      <c r="N172" s="116" t="s">
        <v>185</v>
      </c>
      <c r="O172" s="117"/>
      <c r="P172" s="117"/>
      <c r="Q172" s="117"/>
      <c r="R172" s="118"/>
      <c r="S172" s="8"/>
      <c r="T172" s="9" t="s">
        <v>15</v>
      </c>
      <c r="U172" s="9"/>
      <c r="V172" s="106" t="s">
        <v>16</v>
      </c>
      <c r="W172" s="108"/>
      <c r="AA172" s="10"/>
      <c r="AD172" s="58"/>
      <c r="AE172" s="58"/>
      <c r="AF172" s="58"/>
      <c r="AG172" s="58"/>
      <c r="AH172" s="58"/>
      <c r="AI172" s="58"/>
      <c r="AJ172" s="58"/>
    </row>
    <row r="173" spans="2:36" s="6" customFormat="1" ht="15" customHeight="1">
      <c r="B173" s="105" t="s">
        <v>48</v>
      </c>
      <c r="C173" s="83" t="s">
        <v>182</v>
      </c>
      <c r="D173" s="96"/>
      <c r="E173" s="97"/>
      <c r="F173" s="97"/>
      <c r="G173" s="97"/>
      <c r="H173" s="98"/>
      <c r="I173" s="11" t="str">
        <f>IF(I174="","",IF(I174&gt;M174,"○","×"))</f>
        <v>○</v>
      </c>
      <c r="J173" s="12">
        <v>15</v>
      </c>
      <c r="K173" s="13" t="s">
        <v>19</v>
      </c>
      <c r="L173" s="12">
        <v>10</v>
      </c>
      <c r="M173" s="14"/>
      <c r="N173" s="15" t="str">
        <f>IF(N174="","",IF(N174&gt;R174,"○","×"))</f>
        <v>○</v>
      </c>
      <c r="O173" s="12">
        <v>15</v>
      </c>
      <c r="P173" s="13" t="s">
        <v>19</v>
      </c>
      <c r="Q173" s="12">
        <v>13</v>
      </c>
      <c r="R173" s="14"/>
      <c r="S173" s="89">
        <f>IF(I173="","",COUNTIF(I173:R173,"○"))</f>
        <v>2</v>
      </c>
      <c r="T173" s="78" t="s">
        <v>18</v>
      </c>
      <c r="U173" s="86">
        <f>IF(I173="","",COUNTIF(I173:R173,"×"))</f>
        <v>0</v>
      </c>
      <c r="V173" s="89">
        <f>IF(AD174="","",RANK(AD174,AD173:AD181))</f>
        <v>1</v>
      </c>
      <c r="W173" s="86"/>
      <c r="X173" s="16"/>
      <c r="Y173" s="16"/>
      <c r="Z173" s="10"/>
      <c r="AA173" s="10"/>
      <c r="AD173" s="58"/>
      <c r="AE173" s="58">
        <f>IF(J173="","",IF(J173&gt;L173,1,0))</f>
        <v>1</v>
      </c>
      <c r="AF173" s="58">
        <f>IF(L173="","",IF(J173&lt;L173,1,0))</f>
        <v>0</v>
      </c>
      <c r="AG173" s="58">
        <f>IF(O173="","",IF(O173&gt;Q173,1,0))</f>
        <v>1</v>
      </c>
      <c r="AH173" s="58">
        <f>IF(Q173="","",IF(O173&lt;Q173,1,0))</f>
        <v>0</v>
      </c>
      <c r="AI173" s="58"/>
      <c r="AJ173" s="58"/>
    </row>
    <row r="174" spans="2:36" s="6" customFormat="1" ht="15" customHeight="1">
      <c r="B174" s="81"/>
      <c r="C174" s="84"/>
      <c r="D174" s="99"/>
      <c r="E174" s="100"/>
      <c r="F174" s="100"/>
      <c r="G174" s="100"/>
      <c r="H174" s="101"/>
      <c r="I174" s="92">
        <f>IF(J173="","",SUM(AE173:AE175))</f>
        <v>2</v>
      </c>
      <c r="J174" s="16">
        <v>15</v>
      </c>
      <c r="K174" s="13" t="s">
        <v>19</v>
      </c>
      <c r="L174" s="16">
        <v>13</v>
      </c>
      <c r="M174" s="94">
        <f>IF(L173="","",SUM(AF173:AF175))</f>
        <v>0</v>
      </c>
      <c r="N174" s="92">
        <f>IF(O173="","",SUM(AG173:AG175))</f>
        <v>2</v>
      </c>
      <c r="O174" s="17">
        <v>14</v>
      </c>
      <c r="P174" s="13" t="s">
        <v>19</v>
      </c>
      <c r="Q174" s="17">
        <v>16</v>
      </c>
      <c r="R174" s="94">
        <f>IF(Q173="","",SUM(AH173:AH175))</f>
        <v>1</v>
      </c>
      <c r="S174" s="90"/>
      <c r="T174" s="79"/>
      <c r="U174" s="87"/>
      <c r="V174" s="90"/>
      <c r="W174" s="87"/>
      <c r="X174" s="16"/>
      <c r="Y174" s="16"/>
      <c r="Z174" s="10"/>
      <c r="AA174" s="10"/>
      <c r="AD174" s="59">
        <f>IF(S173="","",S173*1000+(I174+N174)*100+((I174+N174)-(M174+R174))*10+((SUM(J173:J175)+SUM(O173:O175))-(SUM(L173:L175)+SUM(Q173:Q175))))</f>
        <v>2446</v>
      </c>
      <c r="AE174" s="58">
        <f>IF(J174="","",IF(J174&gt;L174,1,0))</f>
        <v>1</v>
      </c>
      <c r="AF174" s="58">
        <f>IF(L174="","",IF(J174&lt;L174,1,0))</f>
        <v>0</v>
      </c>
      <c r="AG174" s="58">
        <f>IF(O174="","",IF(O174&gt;Q174,1,0))</f>
        <v>0</v>
      </c>
      <c r="AH174" s="58">
        <f>IF(Q174="","",IF(O174&lt;Q174,1,0))</f>
        <v>1</v>
      </c>
      <c r="AI174" s="58"/>
      <c r="AJ174" s="58"/>
    </row>
    <row r="175" spans="2:36" s="6" customFormat="1" ht="15" customHeight="1">
      <c r="B175" s="82"/>
      <c r="C175" s="85"/>
      <c r="D175" s="102"/>
      <c r="E175" s="103"/>
      <c r="F175" s="103"/>
      <c r="G175" s="103"/>
      <c r="H175" s="104"/>
      <c r="I175" s="93"/>
      <c r="J175" s="18"/>
      <c r="K175" s="13" t="s">
        <v>19</v>
      </c>
      <c r="L175" s="18"/>
      <c r="M175" s="95"/>
      <c r="N175" s="93"/>
      <c r="O175" s="19">
        <v>15</v>
      </c>
      <c r="P175" s="13" t="s">
        <v>19</v>
      </c>
      <c r="Q175" s="19">
        <v>6</v>
      </c>
      <c r="R175" s="95"/>
      <c r="S175" s="91"/>
      <c r="T175" s="80"/>
      <c r="U175" s="88"/>
      <c r="V175" s="91"/>
      <c r="W175" s="88"/>
      <c r="X175" s="16"/>
      <c r="Y175" s="16"/>
      <c r="Z175" s="20"/>
      <c r="AA175" s="20"/>
      <c r="AD175" s="58"/>
      <c r="AE175" s="58">
        <f>IF(J175="","",IF(J175&gt;L175,1,0))</f>
      </c>
      <c r="AF175" s="58">
        <f>IF(L175="","",IF(J175&lt;L175,1,0))</f>
      </c>
      <c r="AG175" s="58">
        <f>IF(O175="","",IF(O175&gt;Q175,1,0))</f>
        <v>1</v>
      </c>
      <c r="AH175" s="58">
        <f>IF(Q175="","",IF(O175&lt;Q175,1,0))</f>
        <v>0</v>
      </c>
      <c r="AI175" s="58"/>
      <c r="AJ175" s="58"/>
    </row>
    <row r="176" spans="2:36" s="6" customFormat="1" ht="15" customHeight="1">
      <c r="B176" s="105" t="s">
        <v>180</v>
      </c>
      <c r="C176" s="83" t="s">
        <v>183</v>
      </c>
      <c r="D176" s="11" t="str">
        <f>IF(E176="","",IF(D177&gt;H177,"○","×"))</f>
        <v>×</v>
      </c>
      <c r="E176" s="12">
        <f>IF(L173="","",L173)</f>
        <v>10</v>
      </c>
      <c r="F176" s="21" t="s">
        <v>19</v>
      </c>
      <c r="G176" s="12">
        <f>IF(J173="","",J173)</f>
        <v>15</v>
      </c>
      <c r="H176" s="22"/>
      <c r="I176" s="96"/>
      <c r="J176" s="97"/>
      <c r="K176" s="97"/>
      <c r="L176" s="97"/>
      <c r="M176" s="98"/>
      <c r="N176" s="11" t="str">
        <f>IF(O176="","",IF(N177&gt;R177,"○","×"))</f>
        <v>×</v>
      </c>
      <c r="O176" s="12">
        <v>11</v>
      </c>
      <c r="P176" s="21" t="s">
        <v>19</v>
      </c>
      <c r="Q176" s="12">
        <v>15</v>
      </c>
      <c r="R176" s="23"/>
      <c r="S176" s="89">
        <f>IF(D176="","",COUNTIF(D176:R178,"○"))</f>
        <v>0</v>
      </c>
      <c r="T176" s="78" t="s">
        <v>18</v>
      </c>
      <c r="U176" s="86">
        <f>IF(D176="","",COUNTIF(D176:R178,"×"))</f>
        <v>2</v>
      </c>
      <c r="V176" s="89">
        <f>IF(AD177="","",RANK(AD177,AD173:AD181))</f>
        <v>3</v>
      </c>
      <c r="W176" s="86"/>
      <c r="X176" s="16"/>
      <c r="Y176" s="16"/>
      <c r="Z176" s="20"/>
      <c r="AA176" s="20"/>
      <c r="AD176" s="58"/>
      <c r="AE176" s="58">
        <f>IF(O176="","",IF(O176&gt;Q176,1,0))</f>
        <v>0</v>
      </c>
      <c r="AF176" s="58">
        <f>IF(Q176="","",IF(O176&lt;Q176,1,0))</f>
        <v>1</v>
      </c>
      <c r="AG176" s="58"/>
      <c r="AH176" s="58"/>
      <c r="AI176" s="58"/>
      <c r="AJ176" s="58"/>
    </row>
    <row r="177" spans="2:36" s="6" customFormat="1" ht="15" customHeight="1">
      <c r="B177" s="81"/>
      <c r="C177" s="84"/>
      <c r="D177" s="92">
        <f>M174</f>
        <v>0</v>
      </c>
      <c r="E177" s="16">
        <f>IF(L174="","",L174)</f>
        <v>13</v>
      </c>
      <c r="F177" s="13" t="s">
        <v>19</v>
      </c>
      <c r="G177" s="16">
        <f>IF(J174="","",J174)</f>
        <v>15</v>
      </c>
      <c r="H177" s="94">
        <f>I174</f>
        <v>2</v>
      </c>
      <c r="I177" s="99"/>
      <c r="J177" s="100"/>
      <c r="K177" s="100"/>
      <c r="L177" s="100"/>
      <c r="M177" s="101"/>
      <c r="N177" s="92">
        <f>IF(O176="","",SUM(AE176:AE178))</f>
        <v>0</v>
      </c>
      <c r="O177" s="16">
        <v>5</v>
      </c>
      <c r="P177" s="13" t="s">
        <v>19</v>
      </c>
      <c r="Q177" s="16">
        <v>15</v>
      </c>
      <c r="R177" s="94">
        <f>IF(Q176="","",SUM(AF176:AF178))</f>
        <v>2</v>
      </c>
      <c r="S177" s="90"/>
      <c r="T177" s="79"/>
      <c r="U177" s="87"/>
      <c r="V177" s="90"/>
      <c r="W177" s="87"/>
      <c r="X177" s="16"/>
      <c r="Y177" s="16"/>
      <c r="Z177" s="20"/>
      <c r="AA177" s="20"/>
      <c r="AD177" s="58">
        <f>IF(S176="","",S176*1000+(D177+N177)*100+((D177+N177)-(H177+R177))*10+((SUM(E176:E178)+SUM(O176:O178))-(SUM(G176:G178)+SUM(Q176:Q178))))</f>
        <v>-61</v>
      </c>
      <c r="AE177" s="58">
        <f>IF(O177="","",IF(O177&gt;Q177,1,0))</f>
        <v>0</v>
      </c>
      <c r="AF177" s="58">
        <f>IF(Q177="","",IF(O177&lt;Q177,1,0))</f>
        <v>1</v>
      </c>
      <c r="AG177" s="58"/>
      <c r="AH177" s="58"/>
      <c r="AI177" s="58"/>
      <c r="AJ177" s="58"/>
    </row>
    <row r="178" spans="2:36" s="6" customFormat="1" ht="15" customHeight="1">
      <c r="B178" s="82"/>
      <c r="C178" s="85"/>
      <c r="D178" s="93"/>
      <c r="E178" s="18">
        <f>IF(L175="","",L175)</f>
      </c>
      <c r="F178" s="24" t="s">
        <v>19</v>
      </c>
      <c r="G178" s="18">
        <f>IF(J175="","",J175)</f>
      </c>
      <c r="H178" s="95"/>
      <c r="I178" s="102"/>
      <c r="J178" s="103"/>
      <c r="K178" s="103"/>
      <c r="L178" s="103"/>
      <c r="M178" s="104"/>
      <c r="N178" s="93"/>
      <c r="O178" s="18"/>
      <c r="P178" s="13" t="s">
        <v>19</v>
      </c>
      <c r="Q178" s="18"/>
      <c r="R178" s="95"/>
      <c r="S178" s="91"/>
      <c r="T178" s="80"/>
      <c r="U178" s="88"/>
      <c r="V178" s="91"/>
      <c r="W178" s="88"/>
      <c r="X178" s="16"/>
      <c r="Y178" s="16"/>
      <c r="Z178" s="20"/>
      <c r="AA178" s="20"/>
      <c r="AD178" s="58"/>
      <c r="AE178" s="58">
        <f>IF(O178="","",IF(O178&gt;Q178,1,0))</f>
      </c>
      <c r="AF178" s="58">
        <f>IF(Q178="","",IF(O178&lt;Q178,1,0))</f>
      </c>
      <c r="AG178" s="58"/>
      <c r="AH178" s="58"/>
      <c r="AI178" s="58"/>
      <c r="AJ178" s="58"/>
    </row>
    <row r="179" spans="2:36" s="6" customFormat="1" ht="15" customHeight="1">
      <c r="B179" s="81" t="s">
        <v>181</v>
      </c>
      <c r="C179" s="115" t="s">
        <v>184</v>
      </c>
      <c r="D179" s="11" t="str">
        <f>IF(E179="","",IF(D180&gt;H180,"○","×"))</f>
        <v>×</v>
      </c>
      <c r="E179" s="12">
        <f>IF(Q173="","",Q173)</f>
        <v>13</v>
      </c>
      <c r="F179" s="21" t="s">
        <v>19</v>
      </c>
      <c r="G179" s="12">
        <f>IF(O173="","",O173)</f>
        <v>15</v>
      </c>
      <c r="H179" s="23"/>
      <c r="I179" s="11" t="str">
        <f>IF(J179="","",IF(I180&gt;M180,"○","×"))</f>
        <v>○</v>
      </c>
      <c r="J179" s="12">
        <f>IF(Q176="","",Q176)</f>
        <v>15</v>
      </c>
      <c r="K179" s="13" t="s">
        <v>19</v>
      </c>
      <c r="L179" s="12">
        <f>IF(O176="","",O176)</f>
        <v>11</v>
      </c>
      <c r="M179" s="23"/>
      <c r="N179" s="96"/>
      <c r="O179" s="97"/>
      <c r="P179" s="97"/>
      <c r="Q179" s="97"/>
      <c r="R179" s="98"/>
      <c r="S179" s="89">
        <f>IF(D179="","",COUNTIF(D179:M179,"○"))</f>
        <v>1</v>
      </c>
      <c r="T179" s="78" t="s">
        <v>18</v>
      </c>
      <c r="U179" s="86">
        <f>IF(D179="","",COUNTIF(D179:M179,"×"))</f>
        <v>1</v>
      </c>
      <c r="V179" s="89">
        <f>IF(AD180="","",RANK(AD180,AD173:AD181))</f>
        <v>2</v>
      </c>
      <c r="W179" s="86"/>
      <c r="X179" s="16"/>
      <c r="Y179" s="16"/>
      <c r="Z179" s="20"/>
      <c r="AA179" s="20"/>
      <c r="AD179" s="58"/>
      <c r="AE179" s="58"/>
      <c r="AF179" s="58"/>
      <c r="AG179" s="58"/>
      <c r="AH179" s="58"/>
      <c r="AI179" s="58"/>
      <c r="AJ179" s="58"/>
    </row>
    <row r="180" spans="2:36" s="6" customFormat="1" ht="15" customHeight="1">
      <c r="B180" s="81"/>
      <c r="C180" s="84"/>
      <c r="D180" s="92">
        <f>R174</f>
        <v>1</v>
      </c>
      <c r="E180" s="16">
        <f>IF(Q174="","",Q174)</f>
        <v>16</v>
      </c>
      <c r="F180" s="13" t="s">
        <v>19</v>
      </c>
      <c r="G180" s="16">
        <f>IF(O174="","",O174)</f>
        <v>14</v>
      </c>
      <c r="H180" s="94">
        <f>N174</f>
        <v>2</v>
      </c>
      <c r="I180" s="92">
        <f>R177</f>
        <v>2</v>
      </c>
      <c r="J180" s="16">
        <f>IF(Q177="","",Q177)</f>
        <v>15</v>
      </c>
      <c r="K180" s="13" t="s">
        <v>19</v>
      </c>
      <c r="L180" s="17">
        <f>IF(O177="","",O177)</f>
        <v>5</v>
      </c>
      <c r="M180" s="94">
        <f>N177</f>
        <v>0</v>
      </c>
      <c r="N180" s="99"/>
      <c r="O180" s="100"/>
      <c r="P180" s="100"/>
      <c r="Q180" s="100"/>
      <c r="R180" s="101"/>
      <c r="S180" s="90"/>
      <c r="T180" s="79"/>
      <c r="U180" s="87"/>
      <c r="V180" s="90"/>
      <c r="W180" s="87"/>
      <c r="X180" s="16"/>
      <c r="Y180" s="16"/>
      <c r="Z180" s="20"/>
      <c r="AA180" s="20"/>
      <c r="AD180" s="59">
        <f>IF(S179="","",S179*1000+(D180+I180)*100+((D180+I180)-(H180+M180))*10+((SUM(E179:E181)+SUM(J179:J181))-(SUM(G179:G181)+SUM(L179:L181))))</f>
        <v>1315</v>
      </c>
      <c r="AE180" s="58"/>
      <c r="AF180" s="58"/>
      <c r="AG180" s="58"/>
      <c r="AH180" s="58"/>
      <c r="AI180" s="58"/>
      <c r="AJ180" s="58"/>
    </row>
    <row r="181" spans="2:36" s="6" customFormat="1" ht="15" customHeight="1">
      <c r="B181" s="82"/>
      <c r="C181" s="85"/>
      <c r="D181" s="93"/>
      <c r="E181" s="18">
        <f>IF(Q175="","",Q175)</f>
        <v>6</v>
      </c>
      <c r="F181" s="24" t="s">
        <v>19</v>
      </c>
      <c r="G181" s="18">
        <f>IF(O175="","",O175)</f>
        <v>15</v>
      </c>
      <c r="H181" s="95"/>
      <c r="I181" s="93"/>
      <c r="J181" s="18">
        <f>IF(Q178="","",Q178)</f>
      </c>
      <c r="K181" s="24" t="s">
        <v>19</v>
      </c>
      <c r="L181" s="19">
        <f>IF(O178="","",O178)</f>
      </c>
      <c r="M181" s="95"/>
      <c r="N181" s="102"/>
      <c r="O181" s="103"/>
      <c r="P181" s="103"/>
      <c r="Q181" s="103"/>
      <c r="R181" s="104"/>
      <c r="S181" s="91"/>
      <c r="T181" s="80"/>
      <c r="U181" s="88"/>
      <c r="V181" s="91"/>
      <c r="W181" s="88"/>
      <c r="X181" s="16"/>
      <c r="Y181" s="16"/>
      <c r="Z181" s="20"/>
      <c r="AA181" s="20"/>
      <c r="AD181" s="58"/>
      <c r="AE181" s="58"/>
      <c r="AF181" s="58"/>
      <c r="AG181" s="58"/>
      <c r="AH181" s="58"/>
      <c r="AI181" s="58"/>
      <c r="AJ181" s="58"/>
    </row>
    <row r="183" ht="13.5">
      <c r="T183" s="33" t="s">
        <v>187</v>
      </c>
    </row>
    <row r="184" spans="16:27" ht="13.5">
      <c r="P184" s="34"/>
      <c r="Q184" s="34"/>
      <c r="R184" s="34"/>
      <c r="S184" s="34"/>
      <c r="T184" s="61" t="str">
        <f>INDEX(C140:C148,MATCH(1,V140:V148,0),1)</f>
        <v>秋月　花心
秋月　知也</v>
      </c>
      <c r="U184" s="61"/>
      <c r="V184" s="61"/>
      <c r="W184" s="61"/>
      <c r="X184" s="61"/>
      <c r="Y184" s="60" t="str">
        <f>INDEX(B140:B148,MATCH(1,V140:V148,0),1)</f>
        <v>(船　木)　</v>
      </c>
      <c r="Z184" s="60"/>
      <c r="AA184" s="60"/>
    </row>
    <row r="185" spans="2:27" ht="13.5">
      <c r="B185" s="33" t="s">
        <v>57</v>
      </c>
      <c r="O185" s="29"/>
      <c r="P185" s="109" t="s">
        <v>252</v>
      </c>
      <c r="Q185" s="110"/>
      <c r="T185" s="61"/>
      <c r="U185" s="61"/>
      <c r="V185" s="61"/>
      <c r="W185" s="61"/>
      <c r="X185" s="61"/>
      <c r="Y185" s="60"/>
      <c r="Z185" s="60"/>
      <c r="AA185" s="60"/>
    </row>
    <row r="186" spans="2:17" ht="14.25" thickBot="1">
      <c r="B186" s="60" t="str">
        <f>INDEX(B104:B115,MATCH(1,AA104:AA115,0),1)</f>
        <v>(船　木)　</v>
      </c>
      <c r="C186" s="61" t="str">
        <f>INDEX(C104:C115,MATCH(1,AA104:AA115,0),1)</f>
        <v>秋本　華奈
秋本　和美</v>
      </c>
      <c r="D186" s="44"/>
      <c r="E186" s="44"/>
      <c r="F186" s="44"/>
      <c r="G186" s="44"/>
      <c r="H186" s="44"/>
      <c r="I186" s="44"/>
      <c r="N186" s="44"/>
      <c r="O186" s="53"/>
      <c r="P186" s="75"/>
      <c r="Q186" s="74"/>
    </row>
    <row r="187" spans="2:20" ht="13.5">
      <c r="B187" s="60"/>
      <c r="C187" s="61"/>
      <c r="I187" s="20"/>
      <c r="J187" s="48"/>
      <c r="M187" s="29"/>
      <c r="O187" s="45"/>
      <c r="P187" s="74"/>
      <c r="Q187" s="74"/>
      <c r="T187" s="33" t="s">
        <v>190</v>
      </c>
    </row>
    <row r="188" spans="9:27" ht="14.25" thickBot="1">
      <c r="I188" s="20"/>
      <c r="J188" s="48"/>
      <c r="M188" s="29"/>
      <c r="O188" s="45"/>
      <c r="P188" s="111"/>
      <c r="Q188" s="111"/>
      <c r="R188" s="44"/>
      <c r="S188" s="44"/>
      <c r="T188" s="61" t="str">
        <f>INDEX(C151:C159,MATCH(1,V151:V159,0),1)</f>
        <v>小西　遥陽
小西　聡洋</v>
      </c>
      <c r="U188" s="61"/>
      <c r="V188" s="61"/>
      <c r="W188" s="61"/>
      <c r="X188" s="61"/>
      <c r="Y188" s="60" t="str">
        <f>INDEX(B151:B159,MATCH(1,V151:V159,0),1)</f>
        <v>(中　萩)　</v>
      </c>
      <c r="Z188" s="60"/>
      <c r="AA188" s="60"/>
    </row>
    <row r="189" spans="2:27" ht="13.5">
      <c r="B189" s="33" t="s">
        <v>191</v>
      </c>
      <c r="H189" s="62" t="s">
        <v>261</v>
      </c>
      <c r="I189" s="64"/>
      <c r="J189" s="48"/>
      <c r="M189" s="29"/>
      <c r="N189" s="114" t="s">
        <v>263</v>
      </c>
      <c r="O189" s="60"/>
      <c r="T189" s="61"/>
      <c r="U189" s="61"/>
      <c r="V189" s="61"/>
      <c r="W189" s="61"/>
      <c r="X189" s="61"/>
      <c r="Y189" s="60"/>
      <c r="Z189" s="60"/>
      <c r="AA189" s="60"/>
    </row>
    <row r="190" spans="2:15" ht="14.25" thickBot="1">
      <c r="B190" s="60" t="str">
        <f>INDEX(B118:B126,MATCH(1,V118:V126,0),1)</f>
        <v>(中　萩)　</v>
      </c>
      <c r="C190" s="61" t="str">
        <f>INDEX(C118:C126,MATCH(1,V118:V126,0),1)</f>
        <v>十亀　快都
十亀　靖章</v>
      </c>
      <c r="D190" s="44"/>
      <c r="E190" s="44"/>
      <c r="F190" s="44"/>
      <c r="G190" s="44"/>
      <c r="H190" s="64"/>
      <c r="I190" s="64"/>
      <c r="J190" s="54"/>
      <c r="K190" s="34"/>
      <c r="L190" s="55"/>
      <c r="M190" s="53"/>
      <c r="N190" s="75"/>
      <c r="O190" s="60"/>
    </row>
    <row r="191" spans="2:20" ht="13.5">
      <c r="B191" s="60"/>
      <c r="C191" s="61"/>
      <c r="F191" s="66" t="s">
        <v>254</v>
      </c>
      <c r="G191" s="67"/>
      <c r="H191" s="64"/>
      <c r="I191" s="63"/>
      <c r="K191" s="70" t="s">
        <v>269</v>
      </c>
      <c r="L191" s="71"/>
      <c r="M191" s="45"/>
      <c r="N191" s="74"/>
      <c r="O191" s="60"/>
      <c r="T191" s="33" t="s">
        <v>189</v>
      </c>
    </row>
    <row r="192" spans="6:27" ht="14.25" thickBot="1">
      <c r="F192" s="64"/>
      <c r="G192" s="68"/>
      <c r="H192" s="65"/>
      <c r="I192" s="113"/>
      <c r="K192" s="72"/>
      <c r="L192" s="72"/>
      <c r="M192" s="45"/>
      <c r="N192" s="74"/>
      <c r="O192" s="60"/>
      <c r="P192" s="44"/>
      <c r="Q192" s="44"/>
      <c r="R192" s="44"/>
      <c r="S192" s="44"/>
      <c r="T192" s="61" t="str">
        <f>INDEX(C162:C170,MATCH(1,V162:V170,0),1)</f>
        <v>曽我部采夏
曽我部徳寿</v>
      </c>
      <c r="U192" s="61"/>
      <c r="V192" s="61"/>
      <c r="W192" s="61"/>
      <c r="X192" s="61"/>
      <c r="Y192" s="60" t="str">
        <f>INDEX(B162:B170,MATCH(1,V162:V170,0),1)</f>
        <v>(中　萩)　</v>
      </c>
      <c r="Z192" s="60"/>
      <c r="AA192" s="60"/>
    </row>
    <row r="193" spans="2:27" ht="13.5">
      <c r="B193" s="33" t="s">
        <v>186</v>
      </c>
      <c r="F193" s="64"/>
      <c r="G193" s="64"/>
      <c r="H193" s="49"/>
      <c r="K193" s="72"/>
      <c r="L193" s="72"/>
      <c r="M193" s="45"/>
      <c r="O193" s="45"/>
      <c r="P193" s="73" t="s">
        <v>257</v>
      </c>
      <c r="Q193" s="74"/>
      <c r="T193" s="61"/>
      <c r="U193" s="61"/>
      <c r="V193" s="61"/>
      <c r="W193" s="61"/>
      <c r="X193" s="61"/>
      <c r="Y193" s="60"/>
      <c r="Z193" s="60"/>
      <c r="AA193" s="60"/>
    </row>
    <row r="194" spans="2:17" ht="14.25" thickBot="1">
      <c r="B194" s="60" t="str">
        <f>INDEX(B129:B137,MATCH(1,V129:V137,0),1)</f>
        <v>(船　木)　</v>
      </c>
      <c r="C194" s="61" t="str">
        <f>INDEX(C129:C137,MATCH(1,V129:V137,0),1)</f>
        <v>石川　将寛
石川　和明</v>
      </c>
      <c r="D194" s="34"/>
      <c r="E194" s="34"/>
      <c r="F194" s="69"/>
      <c r="G194" s="69"/>
      <c r="H194" s="49"/>
      <c r="M194" s="45"/>
      <c r="N194" s="44"/>
      <c r="O194" s="50"/>
      <c r="P194" s="74"/>
      <c r="Q194" s="60"/>
    </row>
    <row r="195" spans="2:20" ht="13.5">
      <c r="B195" s="60"/>
      <c r="C195" s="61"/>
      <c r="O195" s="29"/>
      <c r="P195" s="75"/>
      <c r="Q195" s="60"/>
      <c r="T195" s="33" t="s">
        <v>188</v>
      </c>
    </row>
    <row r="196" spans="15:27" ht="13.5">
      <c r="O196" s="29"/>
      <c r="P196" s="76"/>
      <c r="Q196" s="77"/>
      <c r="R196" s="34"/>
      <c r="S196" s="34"/>
      <c r="T196" s="61" t="str">
        <f>INDEX(C173:C181,MATCH(1,V173:V181,0),1)</f>
        <v>田中　千咲
田中　慎也</v>
      </c>
      <c r="U196" s="61"/>
      <c r="V196" s="61"/>
      <c r="W196" s="61"/>
      <c r="X196" s="61"/>
      <c r="Y196" s="60" t="str">
        <f>INDEX(B173:B181,MATCH(1,V173:V181,0),1)</f>
        <v>(船　木)　</v>
      </c>
      <c r="Z196" s="60"/>
      <c r="AA196" s="60"/>
    </row>
    <row r="197" spans="20:27" ht="13.5">
      <c r="T197" s="61"/>
      <c r="U197" s="61"/>
      <c r="V197" s="61"/>
      <c r="W197" s="61"/>
      <c r="X197" s="61"/>
      <c r="Y197" s="60"/>
      <c r="Z197" s="60"/>
      <c r="AA197" s="60"/>
    </row>
    <row r="200" spans="2:15" s="4" customFormat="1" ht="21" customHeight="1">
      <c r="B200" s="112" t="s">
        <v>9</v>
      </c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</row>
    <row r="202" spans="2:27" s="6" customFormat="1" ht="15" customHeight="1">
      <c r="B202" s="32" t="s">
        <v>198</v>
      </c>
      <c r="C202" s="7"/>
      <c r="D202" s="106" t="s">
        <v>205</v>
      </c>
      <c r="E202" s="107"/>
      <c r="F202" s="107"/>
      <c r="G202" s="107"/>
      <c r="H202" s="108"/>
      <c r="I202" s="106" t="s">
        <v>206</v>
      </c>
      <c r="J202" s="107"/>
      <c r="K202" s="107"/>
      <c r="L202" s="107"/>
      <c r="M202" s="108"/>
      <c r="N202" s="106" t="s">
        <v>207</v>
      </c>
      <c r="O202" s="107"/>
      <c r="P202" s="107"/>
      <c r="Q202" s="107"/>
      <c r="R202" s="108"/>
      <c r="S202" s="8"/>
      <c r="T202" s="9" t="s">
        <v>15</v>
      </c>
      <c r="U202" s="9"/>
      <c r="V202" s="106" t="s">
        <v>16</v>
      </c>
      <c r="W202" s="108"/>
      <c r="AA202" s="10"/>
    </row>
    <row r="203" spans="2:34" s="6" customFormat="1" ht="15" customHeight="1">
      <c r="B203" s="105" t="s">
        <v>83</v>
      </c>
      <c r="C203" s="83" t="s">
        <v>202</v>
      </c>
      <c r="D203" s="96"/>
      <c r="E203" s="97"/>
      <c r="F203" s="97"/>
      <c r="G203" s="97"/>
      <c r="H203" s="98"/>
      <c r="I203" s="11" t="str">
        <f>IF(I204="","",IF(I204&gt;M204,"○","×"))</f>
        <v>○</v>
      </c>
      <c r="J203" s="12">
        <v>15</v>
      </c>
      <c r="K203" s="13" t="s">
        <v>192</v>
      </c>
      <c r="L203" s="12">
        <v>1</v>
      </c>
      <c r="M203" s="14"/>
      <c r="N203" s="15" t="str">
        <f>IF(N204="","",IF(N204&gt;R204,"○","×"))</f>
        <v>○</v>
      </c>
      <c r="O203" s="12">
        <v>15</v>
      </c>
      <c r="P203" s="13" t="s">
        <v>192</v>
      </c>
      <c r="Q203" s="12">
        <v>11</v>
      </c>
      <c r="R203" s="14"/>
      <c r="S203" s="89">
        <f>IF(I203="","",COUNTIF(I203:R203,"○"))</f>
        <v>2</v>
      </c>
      <c r="T203" s="78" t="s">
        <v>18</v>
      </c>
      <c r="U203" s="86">
        <f>IF(I203="","",COUNTIF(I203:R203,"×"))</f>
        <v>0</v>
      </c>
      <c r="V203" s="89">
        <f>IF(AD204="","",RANK(AD204,AD203:AD211))</f>
        <v>1</v>
      </c>
      <c r="W203" s="86"/>
      <c r="X203" s="16"/>
      <c r="Y203" s="16"/>
      <c r="Z203" s="10"/>
      <c r="AA203" s="10"/>
      <c r="AD203" s="58"/>
      <c r="AE203" s="58">
        <f>IF(J203="","",IF(J203&gt;L203,1,0))</f>
        <v>1</v>
      </c>
      <c r="AF203" s="58">
        <f>IF(L203="","",IF(J203&lt;L203,1,0))</f>
        <v>0</v>
      </c>
      <c r="AG203" s="58">
        <f>IF(O203="","",IF(O203&gt;Q203,1,0))</f>
        <v>1</v>
      </c>
      <c r="AH203" s="58">
        <f>IF(Q203="","",IF(O203&lt;Q203,1,0))</f>
        <v>0</v>
      </c>
    </row>
    <row r="204" spans="2:34" s="6" customFormat="1" ht="15" customHeight="1">
      <c r="B204" s="81"/>
      <c r="C204" s="84"/>
      <c r="D204" s="99"/>
      <c r="E204" s="100"/>
      <c r="F204" s="100"/>
      <c r="G204" s="100"/>
      <c r="H204" s="101"/>
      <c r="I204" s="92">
        <f>IF(J203="","",SUM(AE203:AE205))</f>
        <v>2</v>
      </c>
      <c r="J204" s="16">
        <v>15</v>
      </c>
      <c r="K204" s="13" t="s">
        <v>19</v>
      </c>
      <c r="L204" s="16">
        <v>5</v>
      </c>
      <c r="M204" s="94">
        <f>IF(L203="","",SUM(AF203:AF205))</f>
        <v>0</v>
      </c>
      <c r="N204" s="92">
        <f>IF(O203="","",SUM(AG203:AG205))</f>
        <v>2</v>
      </c>
      <c r="O204" s="17">
        <v>15</v>
      </c>
      <c r="P204" s="13" t="s">
        <v>19</v>
      </c>
      <c r="Q204" s="17">
        <v>13</v>
      </c>
      <c r="R204" s="94">
        <f>IF(Q203="","",SUM(AH203:AH205))</f>
        <v>0</v>
      </c>
      <c r="S204" s="90"/>
      <c r="T204" s="79"/>
      <c r="U204" s="87"/>
      <c r="V204" s="90"/>
      <c r="W204" s="87"/>
      <c r="X204" s="16"/>
      <c r="Y204" s="16"/>
      <c r="Z204" s="10"/>
      <c r="AA204" s="10"/>
      <c r="AD204" s="59">
        <f>IF(S203="","",S203*1000+(I204+N204)*100+((I204+N204)-(M204+R204))*10+((SUM(J203:J205)+SUM(O203:O205))-(SUM(L203:L205)+SUM(Q203:Q205))))</f>
        <v>2470</v>
      </c>
      <c r="AE204" s="58">
        <f>IF(J204="","",IF(J204&gt;L204,1,0))</f>
        <v>1</v>
      </c>
      <c r="AF204" s="58">
        <f>IF(L204="","",IF(J204&lt;L204,1,0))</f>
        <v>0</v>
      </c>
      <c r="AG204" s="58">
        <f>IF(O204="","",IF(O204&gt;Q204,1,0))</f>
        <v>1</v>
      </c>
      <c r="AH204" s="58">
        <f>IF(Q204="","",IF(O204&lt;Q204,1,0))</f>
        <v>0</v>
      </c>
    </row>
    <row r="205" spans="2:34" s="6" customFormat="1" ht="15" customHeight="1">
      <c r="B205" s="82"/>
      <c r="C205" s="85"/>
      <c r="D205" s="102"/>
      <c r="E205" s="103"/>
      <c r="F205" s="103"/>
      <c r="G205" s="103"/>
      <c r="H205" s="104"/>
      <c r="I205" s="93"/>
      <c r="J205" s="18"/>
      <c r="K205" s="13" t="s">
        <v>19</v>
      </c>
      <c r="L205" s="18"/>
      <c r="M205" s="95"/>
      <c r="N205" s="93"/>
      <c r="O205" s="19"/>
      <c r="P205" s="13" t="s">
        <v>19</v>
      </c>
      <c r="Q205" s="19"/>
      <c r="R205" s="95"/>
      <c r="S205" s="91"/>
      <c r="T205" s="80"/>
      <c r="U205" s="88"/>
      <c r="V205" s="91"/>
      <c r="W205" s="88"/>
      <c r="X205" s="16"/>
      <c r="Y205" s="16"/>
      <c r="Z205" s="20"/>
      <c r="AA205" s="20"/>
      <c r="AD205" s="58"/>
      <c r="AE205" s="58">
        <f>IF(J205="","",IF(J205&gt;L205,1,0))</f>
      </c>
      <c r="AF205" s="58">
        <f>IF(L205="","",IF(J205&lt;L205,1,0))</f>
      </c>
      <c r="AG205" s="58">
        <f>IF(O205="","",IF(O205&gt;Q205,1,0))</f>
      </c>
      <c r="AH205" s="58">
        <f>IF(Q205="","",IF(O205&lt;Q205,1,0))</f>
      </c>
    </row>
    <row r="206" spans="2:34" s="6" customFormat="1" ht="15" customHeight="1">
      <c r="B206" s="105" t="s">
        <v>200</v>
      </c>
      <c r="C206" s="83" t="s">
        <v>203</v>
      </c>
      <c r="D206" s="11" t="str">
        <f>IF(E206="","",IF(D207&gt;H207,"○","×"))</f>
        <v>×</v>
      </c>
      <c r="E206" s="12">
        <f>IF(L203="","",L203)</f>
        <v>1</v>
      </c>
      <c r="F206" s="21" t="s">
        <v>120</v>
      </c>
      <c r="G206" s="12">
        <f>IF(J203="","",J203)</f>
        <v>15</v>
      </c>
      <c r="H206" s="22"/>
      <c r="I206" s="96"/>
      <c r="J206" s="97"/>
      <c r="K206" s="97"/>
      <c r="L206" s="97"/>
      <c r="M206" s="98"/>
      <c r="N206" s="11" t="str">
        <f>IF(O206="","",IF(N207&gt;R207,"○","×"))</f>
        <v>×</v>
      </c>
      <c r="O206" s="12">
        <v>4</v>
      </c>
      <c r="P206" s="21" t="s">
        <v>120</v>
      </c>
      <c r="Q206" s="12">
        <v>15</v>
      </c>
      <c r="R206" s="23"/>
      <c r="S206" s="89">
        <f>IF(D206="","",COUNTIF(D206:R208,"○"))</f>
        <v>0</v>
      </c>
      <c r="T206" s="78" t="s">
        <v>18</v>
      </c>
      <c r="U206" s="86">
        <f>IF(D206="","",COUNTIF(D206:R208,"×"))</f>
        <v>2</v>
      </c>
      <c r="V206" s="89">
        <f>IF(AD207="","",RANK(AD207,AD203:AD211))</f>
        <v>3</v>
      </c>
      <c r="W206" s="86"/>
      <c r="X206" s="16"/>
      <c r="Y206" s="16"/>
      <c r="Z206" s="20"/>
      <c r="AA206" s="20"/>
      <c r="AD206" s="58"/>
      <c r="AE206" s="58">
        <f>IF(O206="","",IF(O206&gt;Q206,1,0))</f>
        <v>0</v>
      </c>
      <c r="AF206" s="58">
        <f>IF(Q206="","",IF(O206&lt;Q206,1,0))</f>
        <v>1</v>
      </c>
      <c r="AG206" s="58"/>
      <c r="AH206" s="58"/>
    </row>
    <row r="207" spans="2:34" s="6" customFormat="1" ht="15" customHeight="1">
      <c r="B207" s="81"/>
      <c r="C207" s="84"/>
      <c r="D207" s="92">
        <f>M204</f>
        <v>0</v>
      </c>
      <c r="E207" s="16">
        <f>IF(L204="","",L204)</f>
        <v>5</v>
      </c>
      <c r="F207" s="13" t="s">
        <v>193</v>
      </c>
      <c r="G207" s="16">
        <f>IF(J204="","",J204)</f>
        <v>15</v>
      </c>
      <c r="H207" s="94">
        <f>I204</f>
        <v>2</v>
      </c>
      <c r="I207" s="99"/>
      <c r="J207" s="100"/>
      <c r="K207" s="100"/>
      <c r="L207" s="100"/>
      <c r="M207" s="101"/>
      <c r="N207" s="92">
        <f>IF(O206="","",SUM(AE206:AE208))</f>
        <v>0</v>
      </c>
      <c r="O207" s="16">
        <v>6</v>
      </c>
      <c r="P207" s="13" t="s">
        <v>193</v>
      </c>
      <c r="Q207" s="16">
        <v>15</v>
      </c>
      <c r="R207" s="94">
        <f>IF(Q206="","",SUM(AF206:AF208))</f>
        <v>2</v>
      </c>
      <c r="S207" s="90"/>
      <c r="T207" s="79"/>
      <c r="U207" s="87"/>
      <c r="V207" s="90"/>
      <c r="W207" s="87"/>
      <c r="X207" s="16"/>
      <c r="Y207" s="16"/>
      <c r="Z207" s="20"/>
      <c r="AA207" s="20"/>
      <c r="AD207" s="58">
        <f>IF(S206="","",S206*1000+(D207+N207)*100+((D207+N207)-(H207+R207))*10+((SUM(E206:E208)+SUM(O206:O208))-(SUM(G206:G208)+SUM(Q206:Q208))))</f>
        <v>-84</v>
      </c>
      <c r="AE207" s="58">
        <f>IF(O207="","",IF(O207&gt;Q207,1,0))</f>
        <v>0</v>
      </c>
      <c r="AF207" s="58">
        <f>IF(Q207="","",IF(O207&lt;Q207,1,0))</f>
        <v>1</v>
      </c>
      <c r="AG207" s="58"/>
      <c r="AH207" s="58"/>
    </row>
    <row r="208" spans="2:34" s="6" customFormat="1" ht="15" customHeight="1">
      <c r="B208" s="82"/>
      <c r="C208" s="85"/>
      <c r="D208" s="93"/>
      <c r="E208" s="18">
        <f>IF(L205="","",L205)</f>
      </c>
      <c r="F208" s="24" t="s">
        <v>193</v>
      </c>
      <c r="G208" s="18">
        <f>IF(J205="","",J205)</f>
      </c>
      <c r="H208" s="95"/>
      <c r="I208" s="102"/>
      <c r="J208" s="103"/>
      <c r="K208" s="103"/>
      <c r="L208" s="103"/>
      <c r="M208" s="104"/>
      <c r="N208" s="93"/>
      <c r="O208" s="18"/>
      <c r="P208" s="13" t="s">
        <v>193</v>
      </c>
      <c r="Q208" s="18"/>
      <c r="R208" s="95"/>
      <c r="S208" s="91"/>
      <c r="T208" s="80"/>
      <c r="U208" s="88"/>
      <c r="V208" s="91"/>
      <c r="W208" s="88"/>
      <c r="X208" s="16"/>
      <c r="Y208" s="16"/>
      <c r="Z208" s="20"/>
      <c r="AA208" s="20"/>
      <c r="AD208" s="58"/>
      <c r="AE208" s="58">
        <f>IF(O208="","",IF(O208&gt;Q208,1,0))</f>
      </c>
      <c r="AF208" s="58">
        <f>IF(Q208="","",IF(O208&lt;Q208,1,0))</f>
      </c>
      <c r="AG208" s="58"/>
      <c r="AH208" s="58"/>
    </row>
    <row r="209" spans="2:34" s="6" customFormat="1" ht="15" customHeight="1">
      <c r="B209" s="81" t="s">
        <v>201</v>
      </c>
      <c r="C209" s="83" t="s">
        <v>204</v>
      </c>
      <c r="D209" s="11" t="str">
        <f>IF(E209="","",IF(D210&gt;H210,"○","×"))</f>
        <v>×</v>
      </c>
      <c r="E209" s="12">
        <f>IF(Q203="","",Q203)</f>
        <v>11</v>
      </c>
      <c r="F209" s="21" t="s">
        <v>17</v>
      </c>
      <c r="G209" s="12">
        <f>IF(O203="","",O203)</f>
        <v>15</v>
      </c>
      <c r="H209" s="23"/>
      <c r="I209" s="11" t="str">
        <f>IF(J209="","",IF(I210&gt;M210,"○","×"))</f>
        <v>○</v>
      </c>
      <c r="J209" s="12">
        <f>IF(Q206="","",Q206)</f>
        <v>15</v>
      </c>
      <c r="K209" s="13" t="s">
        <v>17</v>
      </c>
      <c r="L209" s="12">
        <f>IF(O206="","",O206)</f>
        <v>4</v>
      </c>
      <c r="M209" s="23"/>
      <c r="N209" s="96"/>
      <c r="O209" s="97"/>
      <c r="P209" s="97"/>
      <c r="Q209" s="97"/>
      <c r="R209" s="98"/>
      <c r="S209" s="89">
        <f>IF(D209="","",COUNTIF(D209:M209,"○"))</f>
        <v>1</v>
      </c>
      <c r="T209" s="78" t="s">
        <v>18</v>
      </c>
      <c r="U209" s="86">
        <f>IF(D209="","",COUNTIF(D209:M209,"×"))</f>
        <v>1</v>
      </c>
      <c r="V209" s="89">
        <f>IF(AD210="","",RANK(AD210,AD203:AD211))</f>
        <v>2</v>
      </c>
      <c r="W209" s="86"/>
      <c r="X209" s="16"/>
      <c r="Y209" s="16"/>
      <c r="Z209" s="20"/>
      <c r="AA209" s="20"/>
      <c r="AD209" s="58"/>
      <c r="AE209" s="58"/>
      <c r="AF209" s="58"/>
      <c r="AG209" s="58"/>
      <c r="AH209" s="58"/>
    </row>
    <row r="210" spans="2:34" s="6" customFormat="1" ht="15" customHeight="1">
      <c r="B210" s="81"/>
      <c r="C210" s="84"/>
      <c r="D210" s="92">
        <f>R204</f>
        <v>0</v>
      </c>
      <c r="E210" s="16">
        <f>IF(Q204="","",Q204)</f>
        <v>13</v>
      </c>
      <c r="F210" s="13" t="s">
        <v>66</v>
      </c>
      <c r="G210" s="16">
        <f>IF(O204="","",O204)</f>
        <v>15</v>
      </c>
      <c r="H210" s="94">
        <f>N204</f>
        <v>2</v>
      </c>
      <c r="I210" s="92">
        <f>R207</f>
        <v>2</v>
      </c>
      <c r="J210" s="16">
        <f>IF(Q207="","",Q207)</f>
        <v>15</v>
      </c>
      <c r="K210" s="13" t="s">
        <v>66</v>
      </c>
      <c r="L210" s="17">
        <f>IF(O207="","",O207)</f>
        <v>6</v>
      </c>
      <c r="M210" s="94">
        <f>N207</f>
        <v>0</v>
      </c>
      <c r="N210" s="99"/>
      <c r="O210" s="100"/>
      <c r="P210" s="100"/>
      <c r="Q210" s="100"/>
      <c r="R210" s="101"/>
      <c r="S210" s="90"/>
      <c r="T210" s="79"/>
      <c r="U210" s="87"/>
      <c r="V210" s="90"/>
      <c r="W210" s="87"/>
      <c r="X210" s="16"/>
      <c r="Y210" s="16"/>
      <c r="Z210" s="20"/>
      <c r="AA210" s="20"/>
      <c r="AD210" s="59">
        <f>IF(S209="","",S209*1000+(D210+I210)*100+((D210+I210)-(H210+M210))*10+((SUM(E209:E211)+SUM(J209:J211))-(SUM(G209:G211)+SUM(L209:L211))))</f>
        <v>1214</v>
      </c>
      <c r="AE210" s="58"/>
      <c r="AF210" s="58"/>
      <c r="AG210" s="58"/>
      <c r="AH210" s="58"/>
    </row>
    <row r="211" spans="2:34" s="6" customFormat="1" ht="15" customHeight="1">
      <c r="B211" s="82"/>
      <c r="C211" s="85"/>
      <c r="D211" s="93"/>
      <c r="E211" s="18">
        <f>IF(Q205="","",Q205)</f>
      </c>
      <c r="F211" s="24" t="s">
        <v>66</v>
      </c>
      <c r="G211" s="18">
        <f>IF(O205="","",O205)</f>
      </c>
      <c r="H211" s="95"/>
      <c r="I211" s="93"/>
      <c r="J211" s="18">
        <f>IF(Q208="","",Q208)</f>
      </c>
      <c r="K211" s="13" t="s">
        <v>66</v>
      </c>
      <c r="L211" s="19">
        <f>IF(O208="","",O208)</f>
      </c>
      <c r="M211" s="95"/>
      <c r="N211" s="102"/>
      <c r="O211" s="103"/>
      <c r="P211" s="103"/>
      <c r="Q211" s="103"/>
      <c r="R211" s="104"/>
      <c r="S211" s="91"/>
      <c r="T211" s="80"/>
      <c r="U211" s="88"/>
      <c r="V211" s="91"/>
      <c r="W211" s="88"/>
      <c r="X211" s="16"/>
      <c r="Y211" s="16"/>
      <c r="Z211" s="20"/>
      <c r="AA211" s="20"/>
      <c r="AD211" s="58"/>
      <c r="AE211" s="58"/>
      <c r="AF211" s="58"/>
      <c r="AG211" s="58"/>
      <c r="AH211" s="58"/>
    </row>
    <row r="212" spans="2:34" s="30" customFormat="1" ht="15" customHeight="1">
      <c r="B212" s="39"/>
      <c r="C212" s="39"/>
      <c r="E212" s="38"/>
      <c r="F212" s="38"/>
      <c r="G212" s="38"/>
      <c r="J212" s="38"/>
      <c r="K212" s="38"/>
      <c r="L212" s="38"/>
      <c r="O212" s="38"/>
      <c r="P212" s="38"/>
      <c r="Q212" s="38"/>
      <c r="R212" s="38"/>
      <c r="AD212" s="58"/>
      <c r="AE212" s="58"/>
      <c r="AF212" s="58"/>
      <c r="AG212" s="58"/>
      <c r="AH212" s="58"/>
    </row>
    <row r="213" spans="2:34" s="6" customFormat="1" ht="15" customHeight="1">
      <c r="B213" s="32" t="s">
        <v>132</v>
      </c>
      <c r="C213" s="7"/>
      <c r="D213" s="106" t="s">
        <v>158</v>
      </c>
      <c r="E213" s="107"/>
      <c r="F213" s="107"/>
      <c r="G213" s="107"/>
      <c r="H213" s="108"/>
      <c r="I213" s="106" t="s">
        <v>213</v>
      </c>
      <c r="J213" s="107"/>
      <c r="K213" s="107"/>
      <c r="L213" s="107"/>
      <c r="M213" s="108"/>
      <c r="N213" s="106" t="s">
        <v>214</v>
      </c>
      <c r="O213" s="107"/>
      <c r="P213" s="107"/>
      <c r="Q213" s="107"/>
      <c r="R213" s="108"/>
      <c r="S213" s="8"/>
      <c r="T213" s="9" t="s">
        <v>15</v>
      </c>
      <c r="U213" s="9"/>
      <c r="V213" s="106" t="s">
        <v>16</v>
      </c>
      <c r="W213" s="108"/>
      <c r="AA213" s="10"/>
      <c r="AD213" s="58"/>
      <c r="AE213" s="58"/>
      <c r="AF213" s="58"/>
      <c r="AG213" s="58"/>
      <c r="AH213" s="58"/>
    </row>
    <row r="214" spans="2:34" s="6" customFormat="1" ht="15" customHeight="1">
      <c r="B214" s="105" t="s">
        <v>48</v>
      </c>
      <c r="C214" s="83" t="s">
        <v>210</v>
      </c>
      <c r="D214" s="96"/>
      <c r="E214" s="97"/>
      <c r="F214" s="97"/>
      <c r="G214" s="97"/>
      <c r="H214" s="98"/>
      <c r="I214" s="11" t="str">
        <f>IF(I215="","",IF(I215&gt;M215,"○","×"))</f>
        <v>×</v>
      </c>
      <c r="J214" s="12">
        <v>12</v>
      </c>
      <c r="K214" s="13" t="s">
        <v>194</v>
      </c>
      <c r="L214" s="12">
        <v>15</v>
      </c>
      <c r="M214" s="14"/>
      <c r="N214" s="15" t="str">
        <f>IF(N215="","",IF(N215&gt;R215,"○","×"))</f>
        <v>○</v>
      </c>
      <c r="O214" s="12">
        <v>11</v>
      </c>
      <c r="P214" s="13" t="s">
        <v>194</v>
      </c>
      <c r="Q214" s="12">
        <v>15</v>
      </c>
      <c r="R214" s="14"/>
      <c r="S214" s="89">
        <f>IF(I214="","",COUNTIF(I214:R214,"○"))</f>
        <v>1</v>
      </c>
      <c r="T214" s="78" t="s">
        <v>18</v>
      </c>
      <c r="U214" s="86">
        <f>IF(I214="","",COUNTIF(I214:R214,"×"))</f>
        <v>1</v>
      </c>
      <c r="V214" s="89">
        <f>IF(AD215="","",RANK(AD215,AD214:AD222))</f>
        <v>2</v>
      </c>
      <c r="W214" s="86"/>
      <c r="X214" s="16"/>
      <c r="Y214" s="16"/>
      <c r="Z214" s="10"/>
      <c r="AA214" s="10"/>
      <c r="AD214" s="58"/>
      <c r="AE214" s="58">
        <f>IF(J214="","",IF(J214&gt;L214,1,0))</f>
        <v>0</v>
      </c>
      <c r="AF214" s="58">
        <f>IF(L214="","",IF(J214&lt;L214,1,0))</f>
        <v>1</v>
      </c>
      <c r="AG214" s="58">
        <f>IF(O214="","",IF(O214&gt;Q214,1,0))</f>
        <v>0</v>
      </c>
      <c r="AH214" s="58">
        <f>IF(Q214="","",IF(O214&lt;Q214,1,0))</f>
        <v>1</v>
      </c>
    </row>
    <row r="215" spans="2:34" s="6" customFormat="1" ht="15" customHeight="1">
      <c r="B215" s="81"/>
      <c r="C215" s="84"/>
      <c r="D215" s="99"/>
      <c r="E215" s="100"/>
      <c r="F215" s="100"/>
      <c r="G215" s="100"/>
      <c r="H215" s="101"/>
      <c r="I215" s="92">
        <f>IF(J214="","",SUM(AE214:AE216))</f>
        <v>0</v>
      </c>
      <c r="J215" s="16">
        <v>10</v>
      </c>
      <c r="K215" s="13" t="s">
        <v>194</v>
      </c>
      <c r="L215" s="16">
        <v>15</v>
      </c>
      <c r="M215" s="94">
        <f>IF(L214="","",SUM(AF214:AF216))</f>
        <v>2</v>
      </c>
      <c r="N215" s="92">
        <f>IF(O214="","",SUM(AG214:AG216))</f>
        <v>2</v>
      </c>
      <c r="O215" s="17">
        <v>15</v>
      </c>
      <c r="P215" s="13" t="s">
        <v>194</v>
      </c>
      <c r="Q215" s="17">
        <v>6</v>
      </c>
      <c r="R215" s="94">
        <f>IF(Q214="","",SUM(AH214:AH216))</f>
        <v>1</v>
      </c>
      <c r="S215" s="90"/>
      <c r="T215" s="79"/>
      <c r="U215" s="87"/>
      <c r="V215" s="90"/>
      <c r="W215" s="87"/>
      <c r="X215" s="16"/>
      <c r="Y215" s="16"/>
      <c r="Z215" s="10"/>
      <c r="AA215" s="10"/>
      <c r="AD215" s="59">
        <f>IF(S214="","",S214*1000+(I215+N215)*100+((I215+N215)-(M215+R215))*10+((SUM(J214:J216)+SUM(O214:O216))-(SUM(L214:L216)+SUM(Q214:Q216))))</f>
        <v>1189</v>
      </c>
      <c r="AE215" s="58">
        <f>IF(J215="","",IF(J215&gt;L215,1,0))</f>
        <v>0</v>
      </c>
      <c r="AF215" s="58">
        <f>IF(L215="","",IF(J215&lt;L215,1,0))</f>
        <v>1</v>
      </c>
      <c r="AG215" s="58">
        <f>IF(O215="","",IF(O215&gt;Q215,1,0))</f>
        <v>1</v>
      </c>
      <c r="AH215" s="58">
        <f>IF(Q215="","",IF(O215&lt;Q215,1,0))</f>
        <v>0</v>
      </c>
    </row>
    <row r="216" spans="2:34" s="6" customFormat="1" ht="15" customHeight="1">
      <c r="B216" s="82"/>
      <c r="C216" s="85"/>
      <c r="D216" s="102"/>
      <c r="E216" s="103"/>
      <c r="F216" s="103"/>
      <c r="G216" s="103"/>
      <c r="H216" s="104"/>
      <c r="I216" s="93"/>
      <c r="J216" s="18"/>
      <c r="K216" s="13" t="s">
        <v>194</v>
      </c>
      <c r="L216" s="18"/>
      <c r="M216" s="95"/>
      <c r="N216" s="93"/>
      <c r="O216" s="19">
        <v>16</v>
      </c>
      <c r="P216" s="13" t="s">
        <v>194</v>
      </c>
      <c r="Q216" s="19">
        <v>14</v>
      </c>
      <c r="R216" s="95"/>
      <c r="S216" s="91"/>
      <c r="T216" s="80"/>
      <c r="U216" s="88"/>
      <c r="V216" s="91"/>
      <c r="W216" s="88"/>
      <c r="X216" s="16"/>
      <c r="Y216" s="16"/>
      <c r="Z216" s="20"/>
      <c r="AA216" s="20"/>
      <c r="AD216" s="58"/>
      <c r="AE216" s="58">
        <f>IF(J216="","",IF(J216&gt;L216,1,0))</f>
      </c>
      <c r="AF216" s="58">
        <f>IF(L216="","",IF(J216&lt;L216,1,0))</f>
      </c>
      <c r="AG216" s="58">
        <f>IF(O216="","",IF(O216&gt;Q216,1,0))</f>
        <v>1</v>
      </c>
      <c r="AH216" s="58">
        <f>IF(Q216="","",IF(O216&lt;Q216,1,0))</f>
        <v>0</v>
      </c>
    </row>
    <row r="217" spans="2:34" s="6" customFormat="1" ht="15" customHeight="1">
      <c r="B217" s="105" t="s">
        <v>208</v>
      </c>
      <c r="C217" s="83" t="s">
        <v>211</v>
      </c>
      <c r="D217" s="11" t="str">
        <f>IF(E217="","",IF(D218&gt;H218,"○","×"))</f>
        <v>○</v>
      </c>
      <c r="E217" s="12">
        <f>IF(L214="","",L214)</f>
        <v>15</v>
      </c>
      <c r="F217" s="21" t="s">
        <v>194</v>
      </c>
      <c r="G217" s="12">
        <f>IF(J214="","",J214)</f>
        <v>12</v>
      </c>
      <c r="H217" s="22"/>
      <c r="I217" s="96"/>
      <c r="J217" s="97"/>
      <c r="K217" s="97"/>
      <c r="L217" s="97"/>
      <c r="M217" s="98"/>
      <c r="N217" s="11" t="str">
        <f>IF(O217="","",IF(N218&gt;R218,"○","×"))</f>
        <v>○</v>
      </c>
      <c r="O217" s="12">
        <v>15</v>
      </c>
      <c r="P217" s="21" t="s">
        <v>194</v>
      </c>
      <c r="Q217" s="12">
        <v>12</v>
      </c>
      <c r="R217" s="23"/>
      <c r="S217" s="89">
        <f>IF(D217="","",COUNTIF(D217:R219,"○"))</f>
        <v>2</v>
      </c>
      <c r="T217" s="78" t="s">
        <v>18</v>
      </c>
      <c r="U217" s="86">
        <f>IF(D217="","",COUNTIF(D217:R219,"×"))</f>
        <v>0</v>
      </c>
      <c r="V217" s="89">
        <f>IF(AD218="","",RANK(AD218,AD214:AD222))</f>
        <v>1</v>
      </c>
      <c r="W217" s="86"/>
      <c r="X217" s="16"/>
      <c r="Y217" s="16"/>
      <c r="Z217" s="20"/>
      <c r="AA217" s="20"/>
      <c r="AD217" s="58"/>
      <c r="AE217" s="58">
        <f>IF(O217="","",IF(O217&gt;Q217,1,0))</f>
        <v>1</v>
      </c>
      <c r="AF217" s="58">
        <f>IF(Q217="","",IF(O217&lt;Q217,1,0))</f>
        <v>0</v>
      </c>
      <c r="AG217" s="58"/>
      <c r="AH217" s="58"/>
    </row>
    <row r="218" spans="2:34" s="6" customFormat="1" ht="15" customHeight="1">
      <c r="B218" s="81"/>
      <c r="C218" s="84"/>
      <c r="D218" s="92">
        <f>M215</f>
        <v>2</v>
      </c>
      <c r="E218" s="16">
        <f>IF(L215="","",L215)</f>
        <v>15</v>
      </c>
      <c r="F218" s="13" t="s">
        <v>194</v>
      </c>
      <c r="G218" s="16">
        <f>IF(J215="","",J215)</f>
        <v>10</v>
      </c>
      <c r="H218" s="94">
        <f>I215</f>
        <v>0</v>
      </c>
      <c r="I218" s="99"/>
      <c r="J218" s="100"/>
      <c r="K218" s="100"/>
      <c r="L218" s="100"/>
      <c r="M218" s="101"/>
      <c r="N218" s="92">
        <f>IF(O217="","",SUM(AE217:AE219))</f>
        <v>2</v>
      </c>
      <c r="O218" s="16">
        <v>15</v>
      </c>
      <c r="P218" s="13" t="s">
        <v>194</v>
      </c>
      <c r="Q218" s="16">
        <v>9</v>
      </c>
      <c r="R218" s="94">
        <f>IF(Q217="","",SUM(AF217:AF219))</f>
        <v>0</v>
      </c>
      <c r="S218" s="90"/>
      <c r="T218" s="79"/>
      <c r="U218" s="87"/>
      <c r="V218" s="90"/>
      <c r="W218" s="87"/>
      <c r="X218" s="16"/>
      <c r="Y218" s="16"/>
      <c r="Z218" s="20"/>
      <c r="AA218" s="20"/>
      <c r="AD218" s="59">
        <f>IF(S217="","",S217*1000+(D218+N218)*100+((D218+N218)-(H218+R218))*10+((SUM(E217:E219)+SUM(O217:O219))-(SUM(G217:G219)+SUM(Q217:Q219))))</f>
        <v>2457</v>
      </c>
      <c r="AE218" s="58">
        <f>IF(O218="","",IF(O218&gt;Q218,1,0))</f>
        <v>1</v>
      </c>
      <c r="AF218" s="58">
        <f>IF(Q218="","",IF(O218&lt;Q218,1,0))</f>
        <v>0</v>
      </c>
      <c r="AG218" s="58"/>
      <c r="AH218" s="58"/>
    </row>
    <row r="219" spans="2:34" s="6" customFormat="1" ht="15" customHeight="1">
      <c r="B219" s="82"/>
      <c r="C219" s="85"/>
      <c r="D219" s="93"/>
      <c r="E219" s="18">
        <f>IF(L216="","",L216)</f>
      </c>
      <c r="F219" s="24" t="s">
        <v>194</v>
      </c>
      <c r="G219" s="18">
        <f>IF(J216="","",J216)</f>
      </c>
      <c r="H219" s="95"/>
      <c r="I219" s="102"/>
      <c r="J219" s="103"/>
      <c r="K219" s="103"/>
      <c r="L219" s="103"/>
      <c r="M219" s="104"/>
      <c r="N219" s="93"/>
      <c r="O219" s="18"/>
      <c r="P219" s="13" t="s">
        <v>194</v>
      </c>
      <c r="Q219" s="18"/>
      <c r="R219" s="95"/>
      <c r="S219" s="91"/>
      <c r="T219" s="80"/>
      <c r="U219" s="88"/>
      <c r="V219" s="91"/>
      <c r="W219" s="88"/>
      <c r="X219" s="16"/>
      <c r="Y219" s="16"/>
      <c r="Z219" s="20"/>
      <c r="AA219" s="20"/>
      <c r="AD219" s="58"/>
      <c r="AE219" s="58">
        <f>IF(O219="","",IF(O219&gt;Q219,1,0))</f>
      </c>
      <c r="AF219" s="58">
        <f>IF(Q219="","",IF(O219&lt;Q219,1,0))</f>
      </c>
      <c r="AG219" s="58"/>
      <c r="AH219" s="58"/>
    </row>
    <row r="220" spans="2:34" s="6" customFormat="1" ht="15" customHeight="1">
      <c r="B220" s="81" t="s">
        <v>209</v>
      </c>
      <c r="C220" s="83" t="s">
        <v>212</v>
      </c>
      <c r="D220" s="11" t="str">
        <f>IF(E220="","",IF(D221&gt;H221,"○","×"))</f>
        <v>×</v>
      </c>
      <c r="E220" s="12">
        <f>IF(Q214="","",Q214)</f>
        <v>15</v>
      </c>
      <c r="F220" s="21" t="s">
        <v>194</v>
      </c>
      <c r="G220" s="12">
        <f>IF(O214="","",O214)</f>
        <v>11</v>
      </c>
      <c r="H220" s="23"/>
      <c r="I220" s="11" t="str">
        <f>IF(J220="","",IF(I221&gt;M221,"○","×"))</f>
        <v>×</v>
      </c>
      <c r="J220" s="12">
        <f>IF(Q217="","",Q217)</f>
        <v>12</v>
      </c>
      <c r="K220" s="13" t="s">
        <v>194</v>
      </c>
      <c r="L220" s="12">
        <f>IF(O217="","",O217)</f>
        <v>15</v>
      </c>
      <c r="M220" s="23"/>
      <c r="N220" s="96"/>
      <c r="O220" s="97"/>
      <c r="P220" s="97"/>
      <c r="Q220" s="97"/>
      <c r="R220" s="98"/>
      <c r="S220" s="89">
        <f>IF(D220="","",COUNTIF(D220:M220,"○"))</f>
        <v>0</v>
      </c>
      <c r="T220" s="78" t="s">
        <v>18</v>
      </c>
      <c r="U220" s="86">
        <f>IF(D220="","",COUNTIF(D220:M220,"×"))</f>
        <v>2</v>
      </c>
      <c r="V220" s="89">
        <f>IF(AD221="","",RANK(AD221,AD214:AD222))</f>
        <v>3</v>
      </c>
      <c r="W220" s="86"/>
      <c r="X220" s="16"/>
      <c r="Y220" s="16"/>
      <c r="Z220" s="20"/>
      <c r="AA220" s="20"/>
      <c r="AD220" s="58"/>
      <c r="AE220" s="58"/>
      <c r="AF220" s="58"/>
      <c r="AG220" s="58"/>
      <c r="AH220" s="58"/>
    </row>
    <row r="221" spans="2:34" s="6" customFormat="1" ht="15" customHeight="1">
      <c r="B221" s="81"/>
      <c r="C221" s="84"/>
      <c r="D221" s="92">
        <f>R215</f>
        <v>1</v>
      </c>
      <c r="E221" s="16">
        <f>IF(Q215="","",Q215)</f>
        <v>6</v>
      </c>
      <c r="F221" s="13" t="s">
        <v>194</v>
      </c>
      <c r="G221" s="16">
        <f>IF(O215="","",O215)</f>
        <v>15</v>
      </c>
      <c r="H221" s="94">
        <f>N215</f>
        <v>2</v>
      </c>
      <c r="I221" s="92">
        <f>R218</f>
        <v>0</v>
      </c>
      <c r="J221" s="16">
        <f>IF(Q218="","",Q218)</f>
        <v>9</v>
      </c>
      <c r="K221" s="13" t="s">
        <v>194</v>
      </c>
      <c r="L221" s="17">
        <f>IF(O218="","",O218)</f>
        <v>15</v>
      </c>
      <c r="M221" s="94">
        <f>N218</f>
        <v>2</v>
      </c>
      <c r="N221" s="99"/>
      <c r="O221" s="100"/>
      <c r="P221" s="100"/>
      <c r="Q221" s="100"/>
      <c r="R221" s="101"/>
      <c r="S221" s="90"/>
      <c r="T221" s="79"/>
      <c r="U221" s="87"/>
      <c r="V221" s="90"/>
      <c r="W221" s="87"/>
      <c r="X221" s="16"/>
      <c r="Y221" s="16"/>
      <c r="Z221" s="20"/>
      <c r="AA221" s="20"/>
      <c r="AD221" s="58">
        <f>IF(S220="","",S220*1000+(D221+I221)*100+((D221+I221)-(H221+M221))*10+((SUM(E220:E222)+SUM(J220:J222))-(SUM(G220:G222)+SUM(L220:L222))))</f>
        <v>54</v>
      </c>
      <c r="AE221" s="58"/>
      <c r="AF221" s="58"/>
      <c r="AG221" s="58"/>
      <c r="AH221" s="58"/>
    </row>
    <row r="222" spans="2:34" s="6" customFormat="1" ht="15" customHeight="1">
      <c r="B222" s="82"/>
      <c r="C222" s="85"/>
      <c r="D222" s="93"/>
      <c r="E222" s="18">
        <f>IF(Q216="","",Q216)</f>
        <v>14</v>
      </c>
      <c r="F222" s="24" t="s">
        <v>194</v>
      </c>
      <c r="G222" s="18">
        <f>IF(O216="","",O216)</f>
        <v>16</v>
      </c>
      <c r="H222" s="95"/>
      <c r="I222" s="93"/>
      <c r="J222" s="18">
        <f>IF(Q219="","",Q219)</f>
      </c>
      <c r="K222" s="13" t="s">
        <v>194</v>
      </c>
      <c r="L222" s="19">
        <f>IF(O219="","",O219)</f>
      </c>
      <c r="M222" s="95"/>
      <c r="N222" s="102"/>
      <c r="O222" s="103"/>
      <c r="P222" s="103"/>
      <c r="Q222" s="103"/>
      <c r="R222" s="104"/>
      <c r="S222" s="91"/>
      <c r="T222" s="80"/>
      <c r="U222" s="88"/>
      <c r="V222" s="91"/>
      <c r="W222" s="88"/>
      <c r="X222" s="16"/>
      <c r="Y222" s="16"/>
      <c r="Z222" s="20"/>
      <c r="AA222" s="20"/>
      <c r="AD222" s="58"/>
      <c r="AE222" s="58"/>
      <c r="AF222" s="58"/>
      <c r="AG222" s="58"/>
      <c r="AH222" s="58"/>
    </row>
    <row r="223" spans="2:34" s="30" customFormat="1" ht="15" customHeight="1">
      <c r="B223" s="39"/>
      <c r="C223" s="39"/>
      <c r="K223" s="43"/>
      <c r="AD223" s="58"/>
      <c r="AE223" s="58"/>
      <c r="AF223" s="58"/>
      <c r="AG223" s="58"/>
      <c r="AH223" s="58"/>
    </row>
    <row r="224" spans="2:34" s="6" customFormat="1" ht="15" customHeight="1">
      <c r="B224" s="32" t="s">
        <v>133</v>
      </c>
      <c r="C224" s="7"/>
      <c r="D224" s="106" t="s">
        <v>89</v>
      </c>
      <c r="E224" s="107"/>
      <c r="F224" s="107"/>
      <c r="G224" s="107"/>
      <c r="H224" s="108"/>
      <c r="I224" s="106" t="s">
        <v>214</v>
      </c>
      <c r="J224" s="107"/>
      <c r="K224" s="107"/>
      <c r="L224" s="107"/>
      <c r="M224" s="108"/>
      <c r="N224" s="106" t="s">
        <v>218</v>
      </c>
      <c r="O224" s="107"/>
      <c r="P224" s="107"/>
      <c r="Q224" s="107"/>
      <c r="R224" s="108"/>
      <c r="S224" s="8"/>
      <c r="T224" s="9" t="s">
        <v>15</v>
      </c>
      <c r="U224" s="9"/>
      <c r="V224" s="106" t="s">
        <v>16</v>
      </c>
      <c r="W224" s="108"/>
      <c r="AA224" s="10"/>
      <c r="AD224" s="58"/>
      <c r="AE224" s="58"/>
      <c r="AF224" s="58"/>
      <c r="AG224" s="58"/>
      <c r="AH224" s="58"/>
    </row>
    <row r="225" spans="2:34" s="6" customFormat="1" ht="15" customHeight="1">
      <c r="B225" s="105" t="s">
        <v>83</v>
      </c>
      <c r="C225" s="83" t="s">
        <v>216</v>
      </c>
      <c r="D225" s="96"/>
      <c r="E225" s="97"/>
      <c r="F225" s="97"/>
      <c r="G225" s="97"/>
      <c r="H225" s="98"/>
      <c r="I225" s="11" t="str">
        <f>IF(I226="","",IF(I226&gt;M226,"○","×"))</f>
        <v>○</v>
      </c>
      <c r="J225" s="12">
        <v>15</v>
      </c>
      <c r="K225" s="13" t="s">
        <v>28</v>
      </c>
      <c r="L225" s="12">
        <v>3</v>
      </c>
      <c r="M225" s="14"/>
      <c r="N225" s="15" t="str">
        <f>IF(N226="","",IF(N226&gt;R226,"○","×"))</f>
        <v>○</v>
      </c>
      <c r="O225" s="12">
        <v>15</v>
      </c>
      <c r="P225" s="13" t="s">
        <v>28</v>
      </c>
      <c r="Q225" s="12">
        <v>6</v>
      </c>
      <c r="R225" s="14"/>
      <c r="S225" s="89">
        <f>IF(I225="","",COUNTIF(I225:R225,"○"))</f>
        <v>2</v>
      </c>
      <c r="T225" s="78" t="s">
        <v>18</v>
      </c>
      <c r="U225" s="86">
        <f>IF(I225="","",COUNTIF(I225:R225,"×"))</f>
        <v>0</v>
      </c>
      <c r="V225" s="89">
        <f>IF(AD226="","",RANK(AD226,AD225:AD233))</f>
        <v>1</v>
      </c>
      <c r="W225" s="86"/>
      <c r="X225" s="16"/>
      <c r="Y225" s="16"/>
      <c r="Z225" s="10"/>
      <c r="AA225" s="10"/>
      <c r="AD225" s="58"/>
      <c r="AE225" s="58">
        <f>IF(J225="","",IF(J225&gt;L225,1,0))</f>
        <v>1</v>
      </c>
      <c r="AF225" s="58">
        <f>IF(L225="","",IF(J225&lt;L225,1,0))</f>
        <v>0</v>
      </c>
      <c r="AG225" s="58">
        <f>IF(O225="","",IF(O225&gt;Q225,1,0))</f>
        <v>1</v>
      </c>
      <c r="AH225" s="58">
        <f>IF(Q225="","",IF(O225&lt;Q225,1,0))</f>
        <v>0</v>
      </c>
    </row>
    <row r="226" spans="2:34" s="6" customFormat="1" ht="15" customHeight="1">
      <c r="B226" s="81"/>
      <c r="C226" s="84"/>
      <c r="D226" s="99"/>
      <c r="E226" s="100"/>
      <c r="F226" s="100"/>
      <c r="G226" s="100"/>
      <c r="H226" s="101"/>
      <c r="I226" s="92">
        <f>IF(J225="","",SUM(AE225:AE227))</f>
        <v>2</v>
      </c>
      <c r="J226" s="16">
        <v>15</v>
      </c>
      <c r="K226" s="13" t="s">
        <v>28</v>
      </c>
      <c r="L226" s="16">
        <v>4</v>
      </c>
      <c r="M226" s="94">
        <f>IF(L225="","",SUM(AF225:AF227))</f>
        <v>0</v>
      </c>
      <c r="N226" s="92">
        <f>IF(O225="","",SUM(AG225:AG227))</f>
        <v>2</v>
      </c>
      <c r="O226" s="17">
        <v>15</v>
      </c>
      <c r="P226" s="13" t="s">
        <v>28</v>
      </c>
      <c r="Q226" s="17">
        <v>4</v>
      </c>
      <c r="R226" s="94">
        <f>IF(Q225="","",SUM(AH225:AH227))</f>
        <v>0</v>
      </c>
      <c r="S226" s="90"/>
      <c r="T226" s="79"/>
      <c r="U226" s="87"/>
      <c r="V226" s="90"/>
      <c r="W226" s="87"/>
      <c r="X226" s="16"/>
      <c r="Y226" s="16"/>
      <c r="Z226" s="10"/>
      <c r="AA226" s="10"/>
      <c r="AD226" s="59">
        <f>IF(S225="","",S225*1000+(I226+N226)*100+((I226+N226)-(M226+R226))*10+((SUM(J225:J227)+SUM(O225:O227))-(SUM(L225:L227)+SUM(Q225:Q227))))</f>
        <v>2483</v>
      </c>
      <c r="AE226" s="58">
        <f>IF(J226="","",IF(J226&gt;L226,1,0))</f>
        <v>1</v>
      </c>
      <c r="AF226" s="58">
        <f>IF(L226="","",IF(J226&lt;L226,1,0))</f>
        <v>0</v>
      </c>
      <c r="AG226" s="58">
        <f>IF(O226="","",IF(O226&gt;Q226,1,0))</f>
        <v>1</v>
      </c>
      <c r="AH226" s="58">
        <f>IF(Q226="","",IF(O226&lt;Q226,1,0))</f>
        <v>0</v>
      </c>
    </row>
    <row r="227" spans="2:34" s="6" customFormat="1" ht="15" customHeight="1">
      <c r="B227" s="82"/>
      <c r="C227" s="85"/>
      <c r="D227" s="102"/>
      <c r="E227" s="103"/>
      <c r="F227" s="103"/>
      <c r="G227" s="103"/>
      <c r="H227" s="104"/>
      <c r="I227" s="93"/>
      <c r="J227" s="18"/>
      <c r="K227" s="13" t="s">
        <v>28</v>
      </c>
      <c r="L227" s="18"/>
      <c r="M227" s="95"/>
      <c r="N227" s="93"/>
      <c r="O227" s="19"/>
      <c r="P227" s="13" t="s">
        <v>28</v>
      </c>
      <c r="Q227" s="19"/>
      <c r="R227" s="95"/>
      <c r="S227" s="91"/>
      <c r="T227" s="80"/>
      <c r="U227" s="88"/>
      <c r="V227" s="91"/>
      <c r="W227" s="88"/>
      <c r="X227" s="16"/>
      <c r="Y227" s="16"/>
      <c r="Z227" s="20"/>
      <c r="AA227" s="20"/>
      <c r="AD227" s="58"/>
      <c r="AE227" s="58">
        <f>IF(J227="","",IF(J227&gt;L227,1,0))</f>
      </c>
      <c r="AF227" s="58">
        <f>IF(L227="","",IF(J227&lt;L227,1,0))</f>
      </c>
      <c r="AG227" s="58">
        <f>IF(O227="","",IF(O227&gt;Q227,1,0))</f>
      </c>
      <c r="AH227" s="58">
        <f>IF(Q227="","",IF(O227&lt;Q227,1,0))</f>
      </c>
    </row>
    <row r="228" spans="2:34" s="6" customFormat="1" ht="15" customHeight="1">
      <c r="B228" s="105" t="s">
        <v>215</v>
      </c>
      <c r="C228" s="83" t="s">
        <v>250</v>
      </c>
      <c r="D228" s="11" t="str">
        <f>IF(E228="","",IF(D229&gt;H229,"○","×"))</f>
        <v>×</v>
      </c>
      <c r="E228" s="12">
        <f>IF(L225="","",L225)</f>
        <v>3</v>
      </c>
      <c r="F228" s="21" t="s">
        <v>28</v>
      </c>
      <c r="G228" s="12">
        <f>IF(J225="","",J225)</f>
        <v>15</v>
      </c>
      <c r="H228" s="22"/>
      <c r="I228" s="96"/>
      <c r="J228" s="97"/>
      <c r="K228" s="97"/>
      <c r="L228" s="97"/>
      <c r="M228" s="98"/>
      <c r="N228" s="11" t="str">
        <f>IF(O228="","",IF(N229&gt;R229,"○","×"))</f>
        <v>×</v>
      </c>
      <c r="O228" s="12">
        <v>5</v>
      </c>
      <c r="P228" s="21" t="s">
        <v>28</v>
      </c>
      <c r="Q228" s="12">
        <v>15</v>
      </c>
      <c r="R228" s="23"/>
      <c r="S228" s="89">
        <f>IF(D228="","",COUNTIF(D228:R230,"○"))</f>
        <v>0</v>
      </c>
      <c r="T228" s="78" t="s">
        <v>18</v>
      </c>
      <c r="U228" s="86">
        <f>IF(D228="","",COUNTIF(D228:R230,"×"))</f>
        <v>2</v>
      </c>
      <c r="V228" s="89">
        <f>IF(AD229="","",RANK(AD229,AD225:AD233))</f>
        <v>3</v>
      </c>
      <c r="W228" s="86"/>
      <c r="X228" s="16"/>
      <c r="Y228" s="16"/>
      <c r="Z228" s="20"/>
      <c r="AA228" s="20"/>
      <c r="AD228" s="58"/>
      <c r="AE228" s="58">
        <f>IF(O228="","",IF(O228&gt;Q228,1,0))</f>
        <v>0</v>
      </c>
      <c r="AF228" s="58">
        <f>IF(Q228="","",IF(O228&lt;Q228,1,0))</f>
        <v>1</v>
      </c>
      <c r="AG228" s="58"/>
      <c r="AH228" s="58"/>
    </row>
    <row r="229" spans="2:34" s="6" customFormat="1" ht="15" customHeight="1">
      <c r="B229" s="81"/>
      <c r="C229" s="84"/>
      <c r="D229" s="92">
        <f>M226</f>
        <v>0</v>
      </c>
      <c r="E229" s="16">
        <f>IF(L226="","",L226)</f>
        <v>4</v>
      </c>
      <c r="F229" s="13" t="s">
        <v>28</v>
      </c>
      <c r="G229" s="16">
        <f>IF(J226="","",J226)</f>
        <v>15</v>
      </c>
      <c r="H229" s="94">
        <f>I226</f>
        <v>2</v>
      </c>
      <c r="I229" s="99"/>
      <c r="J229" s="100"/>
      <c r="K229" s="100"/>
      <c r="L229" s="100"/>
      <c r="M229" s="101"/>
      <c r="N229" s="92">
        <f>IF(O228="","",SUM(AE228:AE230))</f>
        <v>0</v>
      </c>
      <c r="O229" s="16">
        <v>9</v>
      </c>
      <c r="P229" s="13" t="s">
        <v>28</v>
      </c>
      <c r="Q229" s="16">
        <v>15</v>
      </c>
      <c r="R229" s="94">
        <f>IF(Q228="","",SUM(AF228:AF230))</f>
        <v>2</v>
      </c>
      <c r="S229" s="90"/>
      <c r="T229" s="79"/>
      <c r="U229" s="87"/>
      <c r="V229" s="90"/>
      <c r="W229" s="87"/>
      <c r="X229" s="16"/>
      <c r="Y229" s="16"/>
      <c r="Z229" s="20"/>
      <c r="AA229" s="20"/>
      <c r="AD229" s="58">
        <f>IF(S228="","",S228*1000+(D229+N229)*100+((D229+N229)-(H229+R229))*10+((SUM(E228:E230)+SUM(O228:O230))-(SUM(G228:G230)+SUM(Q228:Q230))))</f>
        <v>-79</v>
      </c>
      <c r="AE229" s="58">
        <f>IF(O229="","",IF(O229&gt;Q229,1,0))</f>
        <v>0</v>
      </c>
      <c r="AF229" s="58">
        <f>IF(Q229="","",IF(O229&lt;Q229,1,0))</f>
        <v>1</v>
      </c>
      <c r="AG229" s="58"/>
      <c r="AH229" s="58"/>
    </row>
    <row r="230" spans="2:34" s="6" customFormat="1" ht="15" customHeight="1">
      <c r="B230" s="82"/>
      <c r="C230" s="85"/>
      <c r="D230" s="93"/>
      <c r="E230" s="18">
        <f>IF(L227="","",L227)</f>
      </c>
      <c r="F230" s="24" t="s">
        <v>28</v>
      </c>
      <c r="G230" s="18">
        <f>IF(J227="","",J227)</f>
      </c>
      <c r="H230" s="95"/>
      <c r="I230" s="102"/>
      <c r="J230" s="103"/>
      <c r="K230" s="103"/>
      <c r="L230" s="103"/>
      <c r="M230" s="104"/>
      <c r="N230" s="93"/>
      <c r="O230" s="18"/>
      <c r="P230" s="13" t="s">
        <v>28</v>
      </c>
      <c r="Q230" s="18"/>
      <c r="R230" s="95"/>
      <c r="S230" s="91"/>
      <c r="T230" s="80"/>
      <c r="U230" s="88"/>
      <c r="V230" s="91"/>
      <c r="W230" s="88"/>
      <c r="X230" s="16"/>
      <c r="Y230" s="16"/>
      <c r="Z230" s="20"/>
      <c r="AA230" s="20"/>
      <c r="AD230" s="58"/>
      <c r="AE230" s="58">
        <f>IF(O230="","",IF(O230&gt;Q230,1,0))</f>
      </c>
      <c r="AF230" s="58">
        <f>IF(Q230="","",IF(O230&lt;Q230,1,0))</f>
      </c>
      <c r="AG230" s="58"/>
      <c r="AH230" s="58"/>
    </row>
    <row r="231" spans="2:34" s="6" customFormat="1" ht="15" customHeight="1">
      <c r="B231" s="81" t="s">
        <v>39</v>
      </c>
      <c r="C231" s="83" t="s">
        <v>217</v>
      </c>
      <c r="D231" s="11" t="str">
        <f>IF(E231="","",IF(D232&gt;H232,"○","×"))</f>
        <v>×</v>
      </c>
      <c r="E231" s="12">
        <f>IF(Q225="","",Q225)</f>
        <v>6</v>
      </c>
      <c r="F231" s="21" t="s">
        <v>28</v>
      </c>
      <c r="G231" s="12">
        <f>IF(O225="","",O225)</f>
        <v>15</v>
      </c>
      <c r="H231" s="23"/>
      <c r="I231" s="11" t="str">
        <f>IF(J231="","",IF(I232&gt;M232,"○","×"))</f>
        <v>○</v>
      </c>
      <c r="J231" s="12">
        <f>IF(Q228="","",Q228)</f>
        <v>15</v>
      </c>
      <c r="K231" s="13" t="s">
        <v>28</v>
      </c>
      <c r="L231" s="12">
        <f>IF(O228="","",O228)</f>
        <v>5</v>
      </c>
      <c r="M231" s="23"/>
      <c r="N231" s="96"/>
      <c r="O231" s="97"/>
      <c r="P231" s="97"/>
      <c r="Q231" s="97"/>
      <c r="R231" s="98"/>
      <c r="S231" s="89">
        <f>IF(D231="","",COUNTIF(D231:M231,"○"))</f>
        <v>1</v>
      </c>
      <c r="T231" s="78" t="s">
        <v>18</v>
      </c>
      <c r="U231" s="86">
        <f>IF(D231="","",COUNTIF(D231:M231,"×"))</f>
        <v>1</v>
      </c>
      <c r="V231" s="89">
        <f>IF(AD232="","",RANK(AD232,AD225:AD233))</f>
        <v>2</v>
      </c>
      <c r="W231" s="86"/>
      <c r="X231" s="16"/>
      <c r="Y231" s="16"/>
      <c r="Z231" s="20"/>
      <c r="AA231" s="20"/>
      <c r="AD231" s="58"/>
      <c r="AE231" s="58"/>
      <c r="AF231" s="58"/>
      <c r="AG231" s="58"/>
      <c r="AH231" s="58"/>
    </row>
    <row r="232" spans="2:34" s="6" customFormat="1" ht="15" customHeight="1">
      <c r="B232" s="81"/>
      <c r="C232" s="84"/>
      <c r="D232" s="92">
        <f>R226</f>
        <v>0</v>
      </c>
      <c r="E232" s="16">
        <f>IF(Q226="","",Q226)</f>
        <v>4</v>
      </c>
      <c r="F232" s="13" t="s">
        <v>28</v>
      </c>
      <c r="G232" s="16">
        <f>IF(O226="","",O226)</f>
        <v>15</v>
      </c>
      <c r="H232" s="94">
        <f>N226</f>
        <v>2</v>
      </c>
      <c r="I232" s="92">
        <f>R229</f>
        <v>2</v>
      </c>
      <c r="J232" s="16">
        <f>IF(Q229="","",Q229)</f>
        <v>15</v>
      </c>
      <c r="K232" s="13" t="s">
        <v>28</v>
      </c>
      <c r="L232" s="17">
        <f>IF(O229="","",O229)</f>
        <v>9</v>
      </c>
      <c r="M232" s="94">
        <f>N229</f>
        <v>0</v>
      </c>
      <c r="N232" s="99"/>
      <c r="O232" s="100"/>
      <c r="P232" s="100"/>
      <c r="Q232" s="100"/>
      <c r="R232" s="101"/>
      <c r="S232" s="90"/>
      <c r="T232" s="79"/>
      <c r="U232" s="87"/>
      <c r="V232" s="90"/>
      <c r="W232" s="87"/>
      <c r="X232" s="16"/>
      <c r="Y232" s="16"/>
      <c r="Z232" s="20"/>
      <c r="AA232" s="20"/>
      <c r="AD232" s="59">
        <f>IF(S231="","",S231*1000+(D232+I232)*100+((D232+I232)-(H232+M232))*10+((SUM(E231:E233)+SUM(J231:J233))-(SUM(G231:G233)+SUM(L231:L233))))</f>
        <v>1196</v>
      </c>
      <c r="AE232" s="58"/>
      <c r="AF232" s="58"/>
      <c r="AG232" s="58"/>
      <c r="AH232" s="58"/>
    </row>
    <row r="233" spans="2:34" s="6" customFormat="1" ht="15" customHeight="1">
      <c r="B233" s="82"/>
      <c r="C233" s="85"/>
      <c r="D233" s="93"/>
      <c r="E233" s="18">
        <f>IF(Q227="","",Q227)</f>
      </c>
      <c r="F233" s="24" t="s">
        <v>28</v>
      </c>
      <c r="G233" s="18">
        <f>IF(O227="","",O227)</f>
      </c>
      <c r="H233" s="95"/>
      <c r="I233" s="93"/>
      <c r="J233" s="18">
        <f>IF(Q230="","",Q230)</f>
      </c>
      <c r="K233" s="13" t="s">
        <v>28</v>
      </c>
      <c r="L233" s="19">
        <f>IF(O230="","",O230)</f>
      </c>
      <c r="M233" s="95"/>
      <c r="N233" s="102"/>
      <c r="O233" s="103"/>
      <c r="P233" s="103"/>
      <c r="Q233" s="103"/>
      <c r="R233" s="104"/>
      <c r="S233" s="91"/>
      <c r="T233" s="80"/>
      <c r="U233" s="88"/>
      <c r="V233" s="91"/>
      <c r="W233" s="88"/>
      <c r="X233" s="16"/>
      <c r="Y233" s="16"/>
      <c r="Z233" s="20"/>
      <c r="AA233" s="20"/>
      <c r="AD233" s="58"/>
      <c r="AE233" s="58"/>
      <c r="AF233" s="58"/>
      <c r="AG233" s="58"/>
      <c r="AH233" s="58"/>
    </row>
    <row r="234" spans="11:34" ht="13.5">
      <c r="K234" s="40"/>
      <c r="AD234" s="58"/>
      <c r="AE234" s="58"/>
      <c r="AF234" s="58"/>
      <c r="AG234" s="58"/>
      <c r="AH234" s="58"/>
    </row>
    <row r="235" spans="2:34" s="6" customFormat="1" ht="15" customHeight="1">
      <c r="B235" s="32" t="s">
        <v>134</v>
      </c>
      <c r="C235" s="7"/>
      <c r="D235" s="106" t="s">
        <v>223</v>
      </c>
      <c r="E235" s="107"/>
      <c r="F235" s="107"/>
      <c r="G235" s="107"/>
      <c r="H235" s="108"/>
      <c r="I235" s="106" t="s">
        <v>224</v>
      </c>
      <c r="J235" s="107"/>
      <c r="K235" s="107"/>
      <c r="L235" s="107"/>
      <c r="M235" s="108"/>
      <c r="N235" s="106" t="s">
        <v>225</v>
      </c>
      <c r="O235" s="107"/>
      <c r="P235" s="107"/>
      <c r="Q235" s="107"/>
      <c r="R235" s="108"/>
      <c r="S235" s="8"/>
      <c r="T235" s="9" t="s">
        <v>15</v>
      </c>
      <c r="U235" s="9"/>
      <c r="V235" s="106" t="s">
        <v>16</v>
      </c>
      <c r="W235" s="108"/>
      <c r="AA235" s="10"/>
      <c r="AD235" s="58"/>
      <c r="AE235" s="58"/>
      <c r="AF235" s="58"/>
      <c r="AG235" s="58"/>
      <c r="AH235" s="58"/>
    </row>
    <row r="236" spans="2:34" s="6" customFormat="1" ht="15" customHeight="1">
      <c r="B236" s="105" t="s">
        <v>40</v>
      </c>
      <c r="C236" s="83" t="s">
        <v>267</v>
      </c>
      <c r="D236" s="96"/>
      <c r="E236" s="97"/>
      <c r="F236" s="97"/>
      <c r="G236" s="97"/>
      <c r="H236" s="98"/>
      <c r="I236" s="11" t="str">
        <f>IF(I237="","",IF(I237&gt;M237,"○","×"))</f>
        <v>○</v>
      </c>
      <c r="J236" s="12">
        <v>15</v>
      </c>
      <c r="K236" s="13" t="s">
        <v>195</v>
      </c>
      <c r="L236" s="12">
        <v>7</v>
      </c>
      <c r="M236" s="14"/>
      <c r="N236" s="15" t="str">
        <f>IF(N237="","",IF(N237&gt;R237,"○","×"))</f>
        <v>○</v>
      </c>
      <c r="O236" s="12">
        <v>15</v>
      </c>
      <c r="P236" s="13" t="s">
        <v>195</v>
      </c>
      <c r="Q236" s="12">
        <v>9</v>
      </c>
      <c r="R236" s="14"/>
      <c r="S236" s="89">
        <f>IF(I236="","",COUNTIF(I236:R236,"○"))</f>
        <v>2</v>
      </c>
      <c r="T236" s="78" t="s">
        <v>18</v>
      </c>
      <c r="U236" s="86">
        <f>IF(I236="","",COUNTIF(I236:R236,"×"))</f>
        <v>0</v>
      </c>
      <c r="V236" s="89">
        <f>IF(AD237="","",RANK(AD237,AD236:AD244))</f>
        <v>1</v>
      </c>
      <c r="W236" s="86"/>
      <c r="X236" s="16"/>
      <c r="Y236" s="16"/>
      <c r="Z236" s="10"/>
      <c r="AA236" s="10"/>
      <c r="AD236" s="58"/>
      <c r="AE236" s="58">
        <f>IF(J236="","",IF(J236&gt;L236,1,0))</f>
        <v>1</v>
      </c>
      <c r="AF236" s="58">
        <f>IF(L236="","",IF(J236&lt;L236,1,0))</f>
        <v>0</v>
      </c>
      <c r="AG236" s="58">
        <f>IF(O236="","",IF(O236&gt;Q236,1,0))</f>
        <v>1</v>
      </c>
      <c r="AH236" s="58">
        <f>IF(Q236="","",IF(O236&lt;Q236,1,0))</f>
        <v>0</v>
      </c>
    </row>
    <row r="237" spans="2:34" s="6" customFormat="1" ht="15" customHeight="1">
      <c r="B237" s="81"/>
      <c r="C237" s="84"/>
      <c r="D237" s="99"/>
      <c r="E237" s="100"/>
      <c r="F237" s="100"/>
      <c r="G237" s="100"/>
      <c r="H237" s="101"/>
      <c r="I237" s="92">
        <f>IF(J236="","",SUM(AE236:AE238))</f>
        <v>2</v>
      </c>
      <c r="J237" s="16">
        <v>15</v>
      </c>
      <c r="K237" s="13" t="s">
        <v>19</v>
      </c>
      <c r="L237" s="16">
        <v>3</v>
      </c>
      <c r="M237" s="94">
        <f>IF(L236="","",SUM(AF236:AF238))</f>
        <v>0</v>
      </c>
      <c r="N237" s="92">
        <f>IF(O236="","",SUM(AG236:AG238))</f>
        <v>2</v>
      </c>
      <c r="O237" s="17">
        <v>15</v>
      </c>
      <c r="P237" s="13" t="s">
        <v>19</v>
      </c>
      <c r="Q237" s="17">
        <v>4</v>
      </c>
      <c r="R237" s="94">
        <f>IF(Q236="","",SUM(AH236:AH238))</f>
        <v>0</v>
      </c>
      <c r="S237" s="90"/>
      <c r="T237" s="79"/>
      <c r="U237" s="87"/>
      <c r="V237" s="90"/>
      <c r="W237" s="87"/>
      <c r="X237" s="16"/>
      <c r="Y237" s="16"/>
      <c r="Z237" s="10"/>
      <c r="AA237" s="10"/>
      <c r="AD237" s="59">
        <f>IF(S236="","",S236*1000+(I237+N237)*100+((I237+N237)-(M237+R237))*10+((SUM(J236:J238)+SUM(O236:O238))-(SUM(L236:L238)+SUM(Q236:Q238))))</f>
        <v>2477</v>
      </c>
      <c r="AE237" s="58">
        <f>IF(J237="","",IF(J237&gt;L237,1,0))</f>
        <v>1</v>
      </c>
      <c r="AF237" s="58">
        <f>IF(L237="","",IF(J237&lt;L237,1,0))</f>
        <v>0</v>
      </c>
      <c r="AG237" s="58">
        <f>IF(O237="","",IF(O237&gt;Q237,1,0))</f>
        <v>1</v>
      </c>
      <c r="AH237" s="58">
        <f>IF(Q237="","",IF(O237&lt;Q237,1,0))</f>
        <v>0</v>
      </c>
    </row>
    <row r="238" spans="2:34" s="6" customFormat="1" ht="15" customHeight="1">
      <c r="B238" s="82"/>
      <c r="C238" s="85"/>
      <c r="D238" s="102"/>
      <c r="E238" s="103"/>
      <c r="F238" s="103"/>
      <c r="G238" s="103"/>
      <c r="H238" s="104"/>
      <c r="I238" s="93"/>
      <c r="J238" s="18"/>
      <c r="K238" s="13" t="s">
        <v>19</v>
      </c>
      <c r="L238" s="18"/>
      <c r="M238" s="95"/>
      <c r="N238" s="93"/>
      <c r="O238" s="19"/>
      <c r="P238" s="13" t="s">
        <v>19</v>
      </c>
      <c r="Q238" s="19"/>
      <c r="R238" s="95"/>
      <c r="S238" s="91"/>
      <c r="T238" s="80"/>
      <c r="U238" s="88"/>
      <c r="V238" s="91"/>
      <c r="W238" s="88"/>
      <c r="X238" s="16"/>
      <c r="Y238" s="16"/>
      <c r="Z238" s="20"/>
      <c r="AA238" s="20"/>
      <c r="AD238" s="58"/>
      <c r="AE238" s="58">
        <f>IF(J238="","",IF(J238&gt;L238,1,0))</f>
      </c>
      <c r="AF238" s="58">
        <f>IF(L238="","",IF(J238&lt;L238,1,0))</f>
      </c>
      <c r="AG238" s="58">
        <f>IF(O238="","",IF(O238&gt;Q238,1,0))</f>
      </c>
      <c r="AH238" s="58">
        <f>IF(Q238="","",IF(O238&lt;Q238,1,0))</f>
      </c>
    </row>
    <row r="239" spans="2:34" s="6" customFormat="1" ht="15" customHeight="1">
      <c r="B239" s="105" t="s">
        <v>219</v>
      </c>
      <c r="C239" s="83" t="s">
        <v>221</v>
      </c>
      <c r="D239" s="11" t="str">
        <f>IF(E239="","",IF(D240&gt;H240,"○","×"))</f>
        <v>×</v>
      </c>
      <c r="E239" s="12">
        <f>IF(L236="","",L236)</f>
        <v>7</v>
      </c>
      <c r="F239" s="21" t="s">
        <v>194</v>
      </c>
      <c r="G239" s="12">
        <f>IF(J236="","",J236)</f>
        <v>15</v>
      </c>
      <c r="H239" s="22"/>
      <c r="I239" s="96"/>
      <c r="J239" s="97"/>
      <c r="K239" s="97"/>
      <c r="L239" s="97"/>
      <c r="M239" s="98"/>
      <c r="N239" s="11" t="str">
        <f>IF(O239="","",IF(N240&gt;R240,"○","×"))</f>
        <v>×</v>
      </c>
      <c r="O239" s="12">
        <v>10</v>
      </c>
      <c r="P239" s="21" t="s">
        <v>194</v>
      </c>
      <c r="Q239" s="12">
        <v>15</v>
      </c>
      <c r="R239" s="23"/>
      <c r="S239" s="89">
        <f>IF(D239="","",COUNTIF(D239:R241,"○"))</f>
        <v>0</v>
      </c>
      <c r="T239" s="78" t="s">
        <v>18</v>
      </c>
      <c r="U239" s="86">
        <f>IF(D239="","",COUNTIF(D239:R241,"×"))</f>
        <v>2</v>
      </c>
      <c r="V239" s="89">
        <f>IF(AD240="","",RANK(AD240,AD236:AD244))</f>
        <v>3</v>
      </c>
      <c r="W239" s="86"/>
      <c r="X239" s="16"/>
      <c r="Y239" s="16"/>
      <c r="Z239" s="20"/>
      <c r="AA239" s="20"/>
      <c r="AD239" s="58"/>
      <c r="AE239" s="58">
        <f>IF(O239="","",IF(O239&gt;Q239,1,0))</f>
        <v>0</v>
      </c>
      <c r="AF239" s="58">
        <f>IF(Q239="","",IF(O239&lt;Q239,1,0))</f>
        <v>1</v>
      </c>
      <c r="AG239" s="58"/>
      <c r="AH239" s="58"/>
    </row>
    <row r="240" spans="2:34" s="6" customFormat="1" ht="15" customHeight="1">
      <c r="B240" s="81"/>
      <c r="C240" s="84"/>
      <c r="D240" s="92">
        <f>M237</f>
        <v>0</v>
      </c>
      <c r="E240" s="16">
        <f>IF(L237="","",L237)</f>
        <v>3</v>
      </c>
      <c r="F240" s="13" t="s">
        <v>196</v>
      </c>
      <c r="G240" s="16">
        <f>IF(J237="","",J237)</f>
        <v>15</v>
      </c>
      <c r="H240" s="94">
        <f>I237</f>
        <v>2</v>
      </c>
      <c r="I240" s="99"/>
      <c r="J240" s="100"/>
      <c r="K240" s="100"/>
      <c r="L240" s="100"/>
      <c r="M240" s="101"/>
      <c r="N240" s="92">
        <f>IF(O239="","",SUM(AE239:AE241))</f>
        <v>0</v>
      </c>
      <c r="O240" s="16">
        <v>7</v>
      </c>
      <c r="P240" s="13" t="s">
        <v>196</v>
      </c>
      <c r="Q240" s="16">
        <v>15</v>
      </c>
      <c r="R240" s="94">
        <f>IF(Q239="","",SUM(AF239:AF241))</f>
        <v>2</v>
      </c>
      <c r="S240" s="90"/>
      <c r="T240" s="79"/>
      <c r="U240" s="87"/>
      <c r="V240" s="90"/>
      <c r="W240" s="87"/>
      <c r="X240" s="16"/>
      <c r="Y240" s="16"/>
      <c r="Z240" s="20"/>
      <c r="AA240" s="20"/>
      <c r="AD240" s="58">
        <f>IF(S239="","",S239*1000+(D240+N240)*100+((D240+N240)-(H240+R240))*10+((SUM(E239:E241)+SUM(O239:O241))-(SUM(G239:G241)+SUM(Q239:Q241))))</f>
        <v>-73</v>
      </c>
      <c r="AE240" s="58">
        <f>IF(O240="","",IF(O240&gt;Q240,1,0))</f>
        <v>0</v>
      </c>
      <c r="AF240" s="58">
        <f>IF(Q240="","",IF(O240&lt;Q240,1,0))</f>
        <v>1</v>
      </c>
      <c r="AG240" s="58"/>
      <c r="AH240" s="58"/>
    </row>
    <row r="241" spans="2:34" s="6" customFormat="1" ht="15" customHeight="1">
      <c r="B241" s="82"/>
      <c r="C241" s="85"/>
      <c r="D241" s="93"/>
      <c r="E241" s="18">
        <f>IF(L238="","",L238)</f>
      </c>
      <c r="F241" s="24" t="s">
        <v>196</v>
      </c>
      <c r="G241" s="18">
        <f>IF(J238="","",J238)</f>
      </c>
      <c r="H241" s="95"/>
      <c r="I241" s="102"/>
      <c r="J241" s="103"/>
      <c r="K241" s="103"/>
      <c r="L241" s="103"/>
      <c r="M241" s="104"/>
      <c r="N241" s="93"/>
      <c r="O241" s="18"/>
      <c r="P241" s="13" t="s">
        <v>196</v>
      </c>
      <c r="Q241" s="18"/>
      <c r="R241" s="95"/>
      <c r="S241" s="91"/>
      <c r="T241" s="80"/>
      <c r="U241" s="88"/>
      <c r="V241" s="91"/>
      <c r="W241" s="88"/>
      <c r="X241" s="16"/>
      <c r="Y241" s="16"/>
      <c r="Z241" s="20"/>
      <c r="AA241" s="20"/>
      <c r="AD241" s="58"/>
      <c r="AE241" s="58">
        <f>IF(O241="","",IF(O241&gt;Q241,1,0))</f>
      </c>
      <c r="AF241" s="58">
        <f>IF(Q241="","",IF(O241&lt;Q241,1,0))</f>
      </c>
      <c r="AG241" s="58"/>
      <c r="AH241" s="58"/>
    </row>
    <row r="242" spans="2:34" s="6" customFormat="1" ht="15" customHeight="1">
      <c r="B242" s="81" t="s">
        <v>220</v>
      </c>
      <c r="C242" s="83" t="s">
        <v>222</v>
      </c>
      <c r="D242" s="11" t="str">
        <f>IF(E242="","",IF(D243&gt;H243,"○","×"))</f>
        <v>×</v>
      </c>
      <c r="E242" s="12">
        <f>IF(Q236="","",Q236)</f>
        <v>9</v>
      </c>
      <c r="F242" s="21" t="s">
        <v>197</v>
      </c>
      <c r="G242" s="12">
        <f>IF(O236="","",O236)</f>
        <v>15</v>
      </c>
      <c r="H242" s="23"/>
      <c r="I242" s="11" t="str">
        <f>IF(J242="","",IF(I243&gt;M243,"○","×"))</f>
        <v>○</v>
      </c>
      <c r="J242" s="12">
        <f>IF(Q239="","",Q239)</f>
        <v>15</v>
      </c>
      <c r="K242" s="13" t="s">
        <v>197</v>
      </c>
      <c r="L242" s="12">
        <f>IF(O239="","",O239)</f>
        <v>10</v>
      </c>
      <c r="M242" s="23"/>
      <c r="N242" s="96"/>
      <c r="O242" s="97"/>
      <c r="P242" s="97"/>
      <c r="Q242" s="97"/>
      <c r="R242" s="98"/>
      <c r="S242" s="89">
        <f>IF(D242="","",COUNTIF(D242:M242,"○"))</f>
        <v>1</v>
      </c>
      <c r="T242" s="78" t="s">
        <v>18</v>
      </c>
      <c r="U242" s="86">
        <f>IF(D242="","",COUNTIF(D242:M242,"×"))</f>
        <v>1</v>
      </c>
      <c r="V242" s="89">
        <f>IF(AD243="","",RANK(AD243,AD236:AD244))</f>
        <v>2</v>
      </c>
      <c r="W242" s="86"/>
      <c r="X242" s="16"/>
      <c r="Y242" s="16"/>
      <c r="Z242" s="20"/>
      <c r="AA242" s="20"/>
      <c r="AD242" s="58"/>
      <c r="AE242" s="58"/>
      <c r="AF242" s="58"/>
      <c r="AG242" s="58"/>
      <c r="AH242" s="58"/>
    </row>
    <row r="243" spans="2:34" s="6" customFormat="1" ht="15" customHeight="1">
      <c r="B243" s="81"/>
      <c r="C243" s="84"/>
      <c r="D243" s="92">
        <f>R237</f>
        <v>0</v>
      </c>
      <c r="E243" s="16">
        <f>IF(Q237="","",Q237)</f>
        <v>4</v>
      </c>
      <c r="F243" s="13" t="s">
        <v>67</v>
      </c>
      <c r="G243" s="16">
        <f>IF(O237="","",O237)</f>
        <v>15</v>
      </c>
      <c r="H243" s="94">
        <f>N237</f>
        <v>2</v>
      </c>
      <c r="I243" s="92">
        <f>R240</f>
        <v>2</v>
      </c>
      <c r="J243" s="16">
        <f>IF(Q240="","",Q240)</f>
        <v>15</v>
      </c>
      <c r="K243" s="13" t="s">
        <v>67</v>
      </c>
      <c r="L243" s="17">
        <f>IF(O240="","",O240)</f>
        <v>7</v>
      </c>
      <c r="M243" s="94">
        <f>N240</f>
        <v>0</v>
      </c>
      <c r="N243" s="99"/>
      <c r="O243" s="100"/>
      <c r="P243" s="100"/>
      <c r="Q243" s="100"/>
      <c r="R243" s="101"/>
      <c r="S243" s="90"/>
      <c r="T243" s="79"/>
      <c r="U243" s="87"/>
      <c r="V243" s="90"/>
      <c r="W243" s="87"/>
      <c r="X243" s="16"/>
      <c r="Y243" s="16"/>
      <c r="Z243" s="20"/>
      <c r="AA243" s="20"/>
      <c r="AD243" s="59">
        <f>IF(S242="","",S242*1000+(D243+I243)*100+((D243+I243)-(H243+M243))*10+((SUM(E242:E244)+SUM(J242:J244))-(SUM(G242:G244)+SUM(L242:L244))))</f>
        <v>1196</v>
      </c>
      <c r="AE243" s="58"/>
      <c r="AF243" s="58"/>
      <c r="AG243" s="58"/>
      <c r="AH243" s="58"/>
    </row>
    <row r="244" spans="2:34" s="6" customFormat="1" ht="15" customHeight="1">
      <c r="B244" s="82"/>
      <c r="C244" s="85"/>
      <c r="D244" s="93"/>
      <c r="E244" s="18">
        <f>IF(Q238="","",Q238)</f>
      </c>
      <c r="F244" s="24" t="s">
        <v>67</v>
      </c>
      <c r="G244" s="18">
        <f>IF(O238="","",O238)</f>
      </c>
      <c r="H244" s="95"/>
      <c r="I244" s="93"/>
      <c r="J244" s="18">
        <f>IF(Q241="","",Q241)</f>
      </c>
      <c r="K244" s="13" t="s">
        <v>67</v>
      </c>
      <c r="L244" s="19">
        <f>IF(O241="","",O241)</f>
      </c>
      <c r="M244" s="95"/>
      <c r="N244" s="102"/>
      <c r="O244" s="103"/>
      <c r="P244" s="103"/>
      <c r="Q244" s="103"/>
      <c r="R244" s="104"/>
      <c r="S244" s="91"/>
      <c r="T244" s="80"/>
      <c r="U244" s="88"/>
      <c r="V244" s="91"/>
      <c r="W244" s="88"/>
      <c r="X244" s="16"/>
      <c r="Y244" s="16"/>
      <c r="Z244" s="20"/>
      <c r="AA244" s="20"/>
      <c r="AD244" s="58"/>
      <c r="AE244" s="58"/>
      <c r="AF244" s="58"/>
      <c r="AG244" s="58"/>
      <c r="AH244" s="58"/>
    </row>
    <row r="245" spans="2:34" s="30" customFormat="1" ht="15" customHeight="1">
      <c r="B245" s="39"/>
      <c r="C245" s="39"/>
      <c r="E245" s="38"/>
      <c r="F245" s="38"/>
      <c r="G245" s="38"/>
      <c r="J245" s="38"/>
      <c r="K245" s="38"/>
      <c r="L245" s="38"/>
      <c r="O245" s="38"/>
      <c r="P245" s="38"/>
      <c r="Q245" s="38"/>
      <c r="R245" s="38"/>
      <c r="AD245" s="58"/>
      <c r="AE245" s="58"/>
      <c r="AF245" s="58"/>
      <c r="AG245" s="58"/>
      <c r="AH245" s="58"/>
    </row>
    <row r="246" spans="2:34" s="6" customFormat="1" ht="15" customHeight="1">
      <c r="B246" s="32" t="s">
        <v>135</v>
      </c>
      <c r="C246" s="7"/>
      <c r="D246" s="106" t="s">
        <v>231</v>
      </c>
      <c r="E246" s="107"/>
      <c r="F246" s="107"/>
      <c r="G246" s="107"/>
      <c r="H246" s="108"/>
      <c r="I246" s="106" t="s">
        <v>232</v>
      </c>
      <c r="J246" s="107"/>
      <c r="K246" s="107"/>
      <c r="L246" s="107"/>
      <c r="M246" s="108"/>
      <c r="N246" s="106" t="s">
        <v>142</v>
      </c>
      <c r="O246" s="107"/>
      <c r="P246" s="107"/>
      <c r="Q246" s="107"/>
      <c r="R246" s="108"/>
      <c r="S246" s="8"/>
      <c r="T246" s="9" t="s">
        <v>15</v>
      </c>
      <c r="U246" s="9"/>
      <c r="V246" s="106" t="s">
        <v>16</v>
      </c>
      <c r="W246" s="108"/>
      <c r="AA246" s="10"/>
      <c r="AD246" s="58"/>
      <c r="AE246" s="58"/>
      <c r="AF246" s="58"/>
      <c r="AG246" s="58"/>
      <c r="AH246" s="58"/>
    </row>
    <row r="247" spans="2:34" s="6" customFormat="1" ht="15" customHeight="1">
      <c r="B247" s="105" t="s">
        <v>39</v>
      </c>
      <c r="C247" s="83" t="s">
        <v>228</v>
      </c>
      <c r="D247" s="96"/>
      <c r="E247" s="97"/>
      <c r="F247" s="97"/>
      <c r="G247" s="97"/>
      <c r="H247" s="98"/>
      <c r="I247" s="11" t="str">
        <f>IF(I248="","",IF(I248&gt;M248,"○","×"))</f>
        <v>○</v>
      </c>
      <c r="J247" s="12">
        <v>13</v>
      </c>
      <c r="K247" s="13" t="s">
        <v>28</v>
      </c>
      <c r="L247" s="12">
        <v>15</v>
      </c>
      <c r="M247" s="14"/>
      <c r="N247" s="15" t="str">
        <f>IF(N248="","",IF(N248&gt;R248,"○","×"))</f>
        <v>×</v>
      </c>
      <c r="O247" s="12">
        <v>10</v>
      </c>
      <c r="P247" s="13" t="s">
        <v>28</v>
      </c>
      <c r="Q247" s="12">
        <v>15</v>
      </c>
      <c r="R247" s="14"/>
      <c r="S247" s="89">
        <f>IF(I247="","",COUNTIF(I247:R247,"○"))</f>
        <v>1</v>
      </c>
      <c r="T247" s="78" t="s">
        <v>18</v>
      </c>
      <c r="U247" s="86">
        <f>IF(I247="","",COUNTIF(I247:R247,"×"))</f>
        <v>1</v>
      </c>
      <c r="V247" s="89">
        <f>IF(AD248="","",RANK(AD248,AD247:AD255))</f>
        <v>2</v>
      </c>
      <c r="W247" s="86"/>
      <c r="X247" s="16"/>
      <c r="Y247" s="16"/>
      <c r="Z247" s="10"/>
      <c r="AA247" s="10"/>
      <c r="AD247" s="58"/>
      <c r="AE247" s="58">
        <f>IF(J247="","",IF(J247&gt;L247,1,0))</f>
        <v>0</v>
      </c>
      <c r="AF247" s="58">
        <f>IF(L247="","",IF(J247&lt;L247,1,0))</f>
        <v>1</v>
      </c>
      <c r="AG247" s="58">
        <f>IF(O247="","",IF(O247&gt;Q247,1,0))</f>
        <v>0</v>
      </c>
      <c r="AH247" s="58">
        <f>IF(Q247="","",IF(O247&lt;Q247,1,0))</f>
        <v>1</v>
      </c>
    </row>
    <row r="248" spans="2:34" s="6" customFormat="1" ht="15" customHeight="1">
      <c r="B248" s="81"/>
      <c r="C248" s="84"/>
      <c r="D248" s="99"/>
      <c r="E248" s="100"/>
      <c r="F248" s="100"/>
      <c r="G248" s="100"/>
      <c r="H248" s="101"/>
      <c r="I248" s="92">
        <f>IF(J247="","",SUM(AE247:AE249))</f>
        <v>2</v>
      </c>
      <c r="J248" s="16">
        <v>15</v>
      </c>
      <c r="K248" s="13" t="s">
        <v>28</v>
      </c>
      <c r="L248" s="16">
        <v>11</v>
      </c>
      <c r="M248" s="94">
        <f>IF(L247="","",SUM(AF247:AF249))</f>
        <v>1</v>
      </c>
      <c r="N248" s="92">
        <f>IF(O247="","",SUM(AG247:AG249))</f>
        <v>0</v>
      </c>
      <c r="O248" s="17">
        <v>13</v>
      </c>
      <c r="P248" s="13" t="s">
        <v>28</v>
      </c>
      <c r="Q248" s="17">
        <v>15</v>
      </c>
      <c r="R248" s="94">
        <f>IF(Q247="","",SUM(AH247:AH249))</f>
        <v>2</v>
      </c>
      <c r="S248" s="90"/>
      <c r="T248" s="79"/>
      <c r="U248" s="87"/>
      <c r="V248" s="90"/>
      <c r="W248" s="87"/>
      <c r="X248" s="16"/>
      <c r="Y248" s="16"/>
      <c r="Z248" s="10"/>
      <c r="AA248" s="10"/>
      <c r="AD248" s="59">
        <f>IF(S247="","",S247*1000+(I248+N248)*100+((I248+N248)-(M248+R248))*10+((SUM(J247:J249)+SUM(O247:O249))-(SUM(L247:L249)+SUM(Q247:Q249))))</f>
        <v>1191</v>
      </c>
      <c r="AE248" s="58">
        <f>IF(J248="","",IF(J248&gt;L248,1,0))</f>
        <v>1</v>
      </c>
      <c r="AF248" s="58">
        <f>IF(L248="","",IF(J248&lt;L248,1,0))</f>
        <v>0</v>
      </c>
      <c r="AG248" s="58">
        <f>IF(O248="","",IF(O248&gt;Q248,1,0))</f>
        <v>0</v>
      </c>
      <c r="AH248" s="58">
        <f>IF(Q248="","",IF(O248&lt;Q248,1,0))</f>
        <v>1</v>
      </c>
    </row>
    <row r="249" spans="2:34" s="6" customFormat="1" ht="15" customHeight="1">
      <c r="B249" s="82"/>
      <c r="C249" s="85"/>
      <c r="D249" s="102"/>
      <c r="E249" s="103"/>
      <c r="F249" s="103"/>
      <c r="G249" s="103"/>
      <c r="H249" s="104"/>
      <c r="I249" s="93"/>
      <c r="J249" s="18">
        <v>15</v>
      </c>
      <c r="K249" s="13" t="s">
        <v>28</v>
      </c>
      <c r="L249" s="18">
        <v>9</v>
      </c>
      <c r="M249" s="95"/>
      <c r="N249" s="93"/>
      <c r="O249" s="19"/>
      <c r="P249" s="13" t="s">
        <v>28</v>
      </c>
      <c r="Q249" s="19"/>
      <c r="R249" s="95"/>
      <c r="S249" s="91"/>
      <c r="T249" s="80"/>
      <c r="U249" s="88"/>
      <c r="V249" s="91"/>
      <c r="W249" s="88"/>
      <c r="X249" s="16"/>
      <c r="Y249" s="16"/>
      <c r="Z249" s="20"/>
      <c r="AA249" s="20"/>
      <c r="AD249" s="58"/>
      <c r="AE249" s="58">
        <f>IF(J249="","",IF(J249&gt;L249,1,0))</f>
        <v>1</v>
      </c>
      <c r="AF249" s="58">
        <f>IF(L249="","",IF(J249&lt;L249,1,0))</f>
        <v>0</v>
      </c>
      <c r="AG249" s="58">
        <f>IF(O249="","",IF(O249&gt;Q249,1,0))</f>
      </c>
      <c r="AH249" s="58">
        <f>IF(Q249="","",IF(O249&lt;Q249,1,0))</f>
      </c>
    </row>
    <row r="250" spans="2:34" s="6" customFormat="1" ht="15" customHeight="1">
      <c r="B250" s="105" t="s">
        <v>226</v>
      </c>
      <c r="C250" s="83" t="s">
        <v>229</v>
      </c>
      <c r="D250" s="11" t="str">
        <f>IF(E250="","",IF(D251&gt;H251,"○","×"))</f>
        <v>×</v>
      </c>
      <c r="E250" s="12">
        <f>IF(L247="","",L247)</f>
        <v>15</v>
      </c>
      <c r="F250" s="21" t="s">
        <v>28</v>
      </c>
      <c r="G250" s="12">
        <f>IF(J247="","",J247)</f>
        <v>13</v>
      </c>
      <c r="H250" s="22"/>
      <c r="I250" s="96"/>
      <c r="J250" s="97"/>
      <c r="K250" s="97"/>
      <c r="L250" s="97"/>
      <c r="M250" s="98"/>
      <c r="N250" s="11" t="str">
        <f>IF(O250="","",IF(N251&gt;R251,"○","×"))</f>
        <v>×</v>
      </c>
      <c r="O250" s="12">
        <v>12</v>
      </c>
      <c r="P250" s="21" t="s">
        <v>28</v>
      </c>
      <c r="Q250" s="12">
        <v>15</v>
      </c>
      <c r="R250" s="23"/>
      <c r="S250" s="89">
        <f>IF(D250="","",COUNTIF(D250:R252,"○"))</f>
        <v>0</v>
      </c>
      <c r="T250" s="78" t="s">
        <v>18</v>
      </c>
      <c r="U250" s="86">
        <f>IF(D250="","",COUNTIF(D250:R252,"×"))</f>
        <v>2</v>
      </c>
      <c r="V250" s="89">
        <f>IF(AD251="","",RANK(AD251,AD247:AD255))</f>
        <v>3</v>
      </c>
      <c r="W250" s="86"/>
      <c r="X250" s="16"/>
      <c r="Y250" s="16"/>
      <c r="Z250" s="20"/>
      <c r="AA250" s="20"/>
      <c r="AD250" s="58"/>
      <c r="AE250" s="58">
        <f>IF(O250="","",IF(O250&gt;Q250,1,0))</f>
        <v>0</v>
      </c>
      <c r="AF250" s="58">
        <f>IF(Q250="","",IF(O250&lt;Q250,1,0))</f>
        <v>1</v>
      </c>
      <c r="AG250" s="58"/>
      <c r="AH250" s="58"/>
    </row>
    <row r="251" spans="2:34" s="6" customFormat="1" ht="15" customHeight="1">
      <c r="B251" s="81"/>
      <c r="C251" s="84"/>
      <c r="D251" s="92">
        <f>M248</f>
        <v>1</v>
      </c>
      <c r="E251" s="16">
        <f>IF(L248="","",L248)</f>
        <v>11</v>
      </c>
      <c r="F251" s="13" t="s">
        <v>28</v>
      </c>
      <c r="G251" s="16">
        <f>IF(J248="","",J248)</f>
        <v>15</v>
      </c>
      <c r="H251" s="94">
        <f>I248</f>
        <v>2</v>
      </c>
      <c r="I251" s="99"/>
      <c r="J251" s="100"/>
      <c r="K251" s="100"/>
      <c r="L251" s="100"/>
      <c r="M251" s="101"/>
      <c r="N251" s="92">
        <f>IF(O250="","",SUM(AE250:AE252))</f>
        <v>0</v>
      </c>
      <c r="O251" s="16">
        <v>8</v>
      </c>
      <c r="P251" s="13" t="s">
        <v>28</v>
      </c>
      <c r="Q251" s="16">
        <v>15</v>
      </c>
      <c r="R251" s="94">
        <f>IF(Q250="","",SUM(AF250:AF252))</f>
        <v>2</v>
      </c>
      <c r="S251" s="90"/>
      <c r="T251" s="79"/>
      <c r="U251" s="87"/>
      <c r="V251" s="90"/>
      <c r="W251" s="87"/>
      <c r="X251" s="16"/>
      <c r="Y251" s="16"/>
      <c r="Z251" s="20"/>
      <c r="AA251" s="20"/>
      <c r="AD251" s="58">
        <f>IF(S250="","",S250*1000+(D251+N251)*100+((D251+N251)-(H251+R251))*10+((SUM(E250:E252)+SUM(O250:O252))-(SUM(G250:G252)+SUM(Q250:Q252))))</f>
        <v>52</v>
      </c>
      <c r="AE251" s="58">
        <f>IF(O251="","",IF(O251&gt;Q251,1,0))</f>
        <v>0</v>
      </c>
      <c r="AF251" s="58">
        <f>IF(Q251="","",IF(O251&lt;Q251,1,0))</f>
        <v>1</v>
      </c>
      <c r="AG251" s="58"/>
      <c r="AH251" s="58"/>
    </row>
    <row r="252" spans="2:34" s="6" customFormat="1" ht="15" customHeight="1">
      <c r="B252" s="82"/>
      <c r="C252" s="85"/>
      <c r="D252" s="93"/>
      <c r="E252" s="18">
        <f>IF(L249="","",L249)</f>
        <v>9</v>
      </c>
      <c r="F252" s="24" t="s">
        <v>28</v>
      </c>
      <c r="G252" s="18">
        <f>IF(J249="","",J249)</f>
        <v>15</v>
      </c>
      <c r="H252" s="95"/>
      <c r="I252" s="102"/>
      <c r="J252" s="103"/>
      <c r="K252" s="103"/>
      <c r="L252" s="103"/>
      <c r="M252" s="104"/>
      <c r="N252" s="93"/>
      <c r="O252" s="18"/>
      <c r="P252" s="13" t="s">
        <v>28</v>
      </c>
      <c r="Q252" s="18"/>
      <c r="R252" s="95"/>
      <c r="S252" s="91"/>
      <c r="T252" s="80"/>
      <c r="U252" s="88"/>
      <c r="V252" s="91"/>
      <c r="W252" s="88"/>
      <c r="X252" s="16"/>
      <c r="Y252" s="16"/>
      <c r="Z252" s="20"/>
      <c r="AA252" s="20"/>
      <c r="AD252" s="58"/>
      <c r="AE252" s="58">
        <f>IF(O252="","",IF(O252&gt;Q252,1,0))</f>
      </c>
      <c r="AF252" s="58">
        <f>IF(Q252="","",IF(O252&lt;Q252,1,0))</f>
      </c>
      <c r="AG252" s="58"/>
      <c r="AH252" s="58"/>
    </row>
    <row r="253" spans="2:34" s="6" customFormat="1" ht="15" customHeight="1">
      <c r="B253" s="81" t="s">
        <v>227</v>
      </c>
      <c r="C253" s="83" t="s">
        <v>230</v>
      </c>
      <c r="D253" s="11" t="str">
        <f>IF(E253="","",IF(D254&gt;H254,"○","×"))</f>
        <v>○</v>
      </c>
      <c r="E253" s="12">
        <f>IF(Q247="","",Q247)</f>
        <v>15</v>
      </c>
      <c r="F253" s="21" t="s">
        <v>28</v>
      </c>
      <c r="G253" s="12">
        <f>IF(O247="","",O247)</f>
        <v>10</v>
      </c>
      <c r="H253" s="23"/>
      <c r="I253" s="11" t="str">
        <f>IF(J253="","",IF(I254&gt;M254,"○","×"))</f>
        <v>○</v>
      </c>
      <c r="J253" s="12">
        <f>IF(Q250="","",Q250)</f>
        <v>15</v>
      </c>
      <c r="K253" s="13" t="s">
        <v>28</v>
      </c>
      <c r="L253" s="12">
        <f>IF(O250="","",O250)</f>
        <v>12</v>
      </c>
      <c r="M253" s="23"/>
      <c r="N253" s="96"/>
      <c r="O253" s="97"/>
      <c r="P253" s="97"/>
      <c r="Q253" s="97"/>
      <c r="R253" s="98"/>
      <c r="S253" s="89">
        <f>IF(D253="","",COUNTIF(D253:M253,"○"))</f>
        <v>2</v>
      </c>
      <c r="T253" s="78" t="s">
        <v>18</v>
      </c>
      <c r="U253" s="86">
        <f>IF(D253="","",COUNTIF(D253:M253,"×"))</f>
        <v>0</v>
      </c>
      <c r="V253" s="89">
        <f>IF(AD254="","",RANK(AD254,AD247:AD255))</f>
        <v>1</v>
      </c>
      <c r="W253" s="86"/>
      <c r="X253" s="16"/>
      <c r="Y253" s="16"/>
      <c r="Z253" s="20"/>
      <c r="AA253" s="20"/>
      <c r="AD253" s="58"/>
      <c r="AE253" s="58"/>
      <c r="AF253" s="58"/>
      <c r="AG253" s="58"/>
      <c r="AH253" s="58"/>
    </row>
    <row r="254" spans="2:34" s="6" customFormat="1" ht="15" customHeight="1">
      <c r="B254" s="81"/>
      <c r="C254" s="84"/>
      <c r="D254" s="92">
        <f>R248</f>
        <v>2</v>
      </c>
      <c r="E254" s="16">
        <f>IF(Q248="","",Q248)</f>
        <v>15</v>
      </c>
      <c r="F254" s="13" t="s">
        <v>28</v>
      </c>
      <c r="G254" s="16">
        <f>IF(O248="","",O248)</f>
        <v>13</v>
      </c>
      <c r="H254" s="94">
        <f>N248</f>
        <v>0</v>
      </c>
      <c r="I254" s="92">
        <f>R251</f>
        <v>2</v>
      </c>
      <c r="J254" s="16">
        <f>IF(Q251="","",Q251)</f>
        <v>15</v>
      </c>
      <c r="K254" s="13" t="s">
        <v>28</v>
      </c>
      <c r="L254" s="17">
        <f>IF(O251="","",O251)</f>
        <v>8</v>
      </c>
      <c r="M254" s="94">
        <f>N251</f>
        <v>0</v>
      </c>
      <c r="N254" s="99"/>
      <c r="O254" s="100"/>
      <c r="P254" s="100"/>
      <c r="Q254" s="100"/>
      <c r="R254" s="101"/>
      <c r="S254" s="90"/>
      <c r="T254" s="79"/>
      <c r="U254" s="87"/>
      <c r="V254" s="90"/>
      <c r="W254" s="87"/>
      <c r="X254" s="16"/>
      <c r="Y254" s="16"/>
      <c r="Z254" s="20"/>
      <c r="AA254" s="20"/>
      <c r="AD254" s="59">
        <f>IF(S253="","",S253*1000+(D254+I254)*100+((D254+I254)-(H254+M254))*10+((SUM(E253:E255)+SUM(J253:J255))-(SUM(G253:G255)+SUM(L253:L255))))</f>
        <v>2457</v>
      </c>
      <c r="AE254" s="58"/>
      <c r="AF254" s="58"/>
      <c r="AG254" s="58"/>
      <c r="AH254" s="58"/>
    </row>
    <row r="255" spans="2:34" s="6" customFormat="1" ht="15" customHeight="1">
      <c r="B255" s="82"/>
      <c r="C255" s="85"/>
      <c r="D255" s="93"/>
      <c r="E255" s="18">
        <f>IF(Q249="","",Q249)</f>
      </c>
      <c r="F255" s="24" t="s">
        <v>28</v>
      </c>
      <c r="G255" s="18">
        <f>IF(O249="","",O249)</f>
      </c>
      <c r="H255" s="95"/>
      <c r="I255" s="93"/>
      <c r="J255" s="18">
        <f>IF(Q252="","",Q252)</f>
      </c>
      <c r="K255" s="13" t="s">
        <v>28</v>
      </c>
      <c r="L255" s="19">
        <f>IF(O252="","",O252)</f>
      </c>
      <c r="M255" s="95"/>
      <c r="N255" s="102"/>
      <c r="O255" s="103"/>
      <c r="P255" s="103"/>
      <c r="Q255" s="103"/>
      <c r="R255" s="104"/>
      <c r="S255" s="91"/>
      <c r="T255" s="80"/>
      <c r="U255" s="88"/>
      <c r="V255" s="91"/>
      <c r="W255" s="88"/>
      <c r="X255" s="16"/>
      <c r="Y255" s="16"/>
      <c r="Z255" s="20"/>
      <c r="AA255" s="20"/>
      <c r="AD255" s="58"/>
      <c r="AE255" s="58"/>
      <c r="AF255" s="58"/>
      <c r="AG255" s="58"/>
      <c r="AH255" s="58"/>
    </row>
    <row r="256" spans="2:34" s="30" customFormat="1" ht="15" customHeight="1">
      <c r="B256" s="39"/>
      <c r="C256" s="39"/>
      <c r="K256" s="43"/>
      <c r="AD256" s="58"/>
      <c r="AE256" s="58"/>
      <c r="AF256" s="58"/>
      <c r="AG256" s="58"/>
      <c r="AH256" s="58"/>
    </row>
    <row r="257" spans="2:34" s="6" customFormat="1" ht="15" customHeight="1">
      <c r="B257" s="32" t="s">
        <v>136</v>
      </c>
      <c r="C257" s="7"/>
      <c r="D257" s="106" t="s">
        <v>106</v>
      </c>
      <c r="E257" s="107"/>
      <c r="F257" s="107"/>
      <c r="G257" s="107"/>
      <c r="H257" s="108"/>
      <c r="I257" s="106" t="s">
        <v>238</v>
      </c>
      <c r="J257" s="107"/>
      <c r="K257" s="107"/>
      <c r="L257" s="107"/>
      <c r="M257" s="108"/>
      <c r="N257" s="106" t="s">
        <v>218</v>
      </c>
      <c r="O257" s="107"/>
      <c r="P257" s="107"/>
      <c r="Q257" s="107"/>
      <c r="R257" s="108"/>
      <c r="S257" s="8"/>
      <c r="T257" s="9" t="s">
        <v>15</v>
      </c>
      <c r="U257" s="9"/>
      <c r="V257" s="106" t="s">
        <v>16</v>
      </c>
      <c r="W257" s="108"/>
      <c r="AA257" s="10"/>
      <c r="AD257" s="58"/>
      <c r="AE257" s="58"/>
      <c r="AF257" s="58"/>
      <c r="AG257" s="58"/>
      <c r="AH257" s="58"/>
    </row>
    <row r="258" spans="2:34" s="6" customFormat="1" ht="15" customHeight="1">
      <c r="B258" s="105" t="s">
        <v>40</v>
      </c>
      <c r="C258" s="83" t="s">
        <v>235</v>
      </c>
      <c r="D258" s="96"/>
      <c r="E258" s="97"/>
      <c r="F258" s="97"/>
      <c r="G258" s="97"/>
      <c r="H258" s="98"/>
      <c r="I258" s="11" t="str">
        <f>IF(I259="","",IF(I259&gt;M259,"○","×"))</f>
        <v>○</v>
      </c>
      <c r="J258" s="12">
        <v>15</v>
      </c>
      <c r="K258" s="13" t="s">
        <v>28</v>
      </c>
      <c r="L258" s="12">
        <v>0</v>
      </c>
      <c r="M258" s="14"/>
      <c r="N258" s="15" t="str">
        <f>IF(N259="","",IF(N259&gt;R259,"○","×"))</f>
        <v>○</v>
      </c>
      <c r="O258" s="12">
        <v>15</v>
      </c>
      <c r="P258" s="13" t="s">
        <v>28</v>
      </c>
      <c r="Q258" s="12">
        <v>5</v>
      </c>
      <c r="R258" s="14"/>
      <c r="S258" s="89">
        <f>IF(I258="","",COUNTIF(I258:R258,"○"))</f>
        <v>2</v>
      </c>
      <c r="T258" s="78" t="s">
        <v>18</v>
      </c>
      <c r="U258" s="86">
        <f>IF(I258="","",COUNTIF(I258:R258,"×"))</f>
        <v>0</v>
      </c>
      <c r="V258" s="89">
        <f>IF(AD259="","",RANK(AD259,AD258:AD266))</f>
        <v>1</v>
      </c>
      <c r="W258" s="86"/>
      <c r="X258" s="16"/>
      <c r="Y258" s="16"/>
      <c r="Z258" s="10"/>
      <c r="AA258" s="10"/>
      <c r="AD258" s="58"/>
      <c r="AE258" s="58">
        <f>IF(J258="","",IF(J258&gt;L258,1,0))</f>
        <v>1</v>
      </c>
      <c r="AF258" s="58">
        <f>IF(L258="","",IF(J258&lt;L258,1,0))</f>
        <v>0</v>
      </c>
      <c r="AG258" s="58">
        <f>IF(O258="","",IF(O258&gt;Q258,1,0))</f>
        <v>1</v>
      </c>
      <c r="AH258" s="58">
        <f>IF(Q258="","",IF(O258&lt;Q258,1,0))</f>
        <v>0</v>
      </c>
    </row>
    <row r="259" spans="2:34" s="6" customFormat="1" ht="15" customHeight="1">
      <c r="B259" s="81"/>
      <c r="C259" s="84"/>
      <c r="D259" s="99"/>
      <c r="E259" s="100"/>
      <c r="F259" s="100"/>
      <c r="G259" s="100"/>
      <c r="H259" s="101"/>
      <c r="I259" s="92">
        <f>IF(J258="","",SUM(AE258:AE260))</f>
        <v>2</v>
      </c>
      <c r="J259" s="16">
        <v>15</v>
      </c>
      <c r="K259" s="13" t="s">
        <v>28</v>
      </c>
      <c r="L259" s="16">
        <v>7</v>
      </c>
      <c r="M259" s="94">
        <f>IF(L258="","",SUM(AF258:AF260))</f>
        <v>0</v>
      </c>
      <c r="N259" s="92">
        <f>IF(O258="","",SUM(AG258:AG260))</f>
        <v>2</v>
      </c>
      <c r="O259" s="17">
        <v>15</v>
      </c>
      <c r="P259" s="13" t="s">
        <v>28</v>
      </c>
      <c r="Q259" s="17">
        <v>8</v>
      </c>
      <c r="R259" s="94">
        <f>IF(Q258="","",SUM(AH258:AH260))</f>
        <v>0</v>
      </c>
      <c r="S259" s="90"/>
      <c r="T259" s="79"/>
      <c r="U259" s="87"/>
      <c r="V259" s="90"/>
      <c r="W259" s="87"/>
      <c r="X259" s="16"/>
      <c r="Y259" s="16"/>
      <c r="Z259" s="10"/>
      <c r="AA259" s="10"/>
      <c r="AD259" s="59">
        <f>IF(S258="","",S258*1000+(I259+N259)*100+((I259+N259)-(M259+R259))*10+((SUM(J258:J260)+SUM(O258:O260))-(SUM(L258:L260)+SUM(Q258:Q260))))</f>
        <v>2480</v>
      </c>
      <c r="AE259" s="58">
        <f>IF(J259="","",IF(J259&gt;L259,1,0))</f>
        <v>1</v>
      </c>
      <c r="AF259" s="58">
        <f>IF(L259="","",IF(J259&lt;L259,1,0))</f>
        <v>0</v>
      </c>
      <c r="AG259" s="58">
        <f>IF(O259="","",IF(O259&gt;Q259,1,0))</f>
        <v>1</v>
      </c>
      <c r="AH259" s="58">
        <f>IF(Q259="","",IF(O259&lt;Q259,1,0))</f>
        <v>0</v>
      </c>
    </row>
    <row r="260" spans="2:34" s="6" customFormat="1" ht="15" customHeight="1">
      <c r="B260" s="82"/>
      <c r="C260" s="85"/>
      <c r="D260" s="102"/>
      <c r="E260" s="103"/>
      <c r="F260" s="103"/>
      <c r="G260" s="103"/>
      <c r="H260" s="104"/>
      <c r="I260" s="93"/>
      <c r="J260" s="18"/>
      <c r="K260" s="13" t="s">
        <v>28</v>
      </c>
      <c r="L260" s="18"/>
      <c r="M260" s="95"/>
      <c r="N260" s="93"/>
      <c r="O260" s="19"/>
      <c r="P260" s="13" t="s">
        <v>28</v>
      </c>
      <c r="Q260" s="19"/>
      <c r="R260" s="95"/>
      <c r="S260" s="91"/>
      <c r="T260" s="80"/>
      <c r="U260" s="88"/>
      <c r="V260" s="91"/>
      <c r="W260" s="88"/>
      <c r="X260" s="16"/>
      <c r="Y260" s="16"/>
      <c r="Z260" s="20"/>
      <c r="AA260" s="20"/>
      <c r="AD260" s="58"/>
      <c r="AE260" s="58">
        <f>IF(J260="","",IF(J260&gt;L260,1,0))</f>
      </c>
      <c r="AF260" s="58">
        <f>IF(L260="","",IF(J260&lt;L260,1,0))</f>
      </c>
      <c r="AG260" s="58">
        <f>IF(O260="","",IF(O260&gt;Q260,1,0))</f>
      </c>
      <c r="AH260" s="58">
        <f>IF(Q260="","",IF(O260&lt;Q260,1,0))</f>
      </c>
    </row>
    <row r="261" spans="2:34" s="6" customFormat="1" ht="15" customHeight="1">
      <c r="B261" s="105" t="s">
        <v>233</v>
      </c>
      <c r="C261" s="83" t="s">
        <v>236</v>
      </c>
      <c r="D261" s="11" t="str">
        <f>IF(E261="","",IF(D262&gt;H262,"○","×"))</f>
        <v>×</v>
      </c>
      <c r="E261" s="12">
        <f>IF(L258="","",L258)</f>
        <v>0</v>
      </c>
      <c r="F261" s="21" t="s">
        <v>28</v>
      </c>
      <c r="G261" s="12">
        <f>IF(J258="","",J258)</f>
        <v>15</v>
      </c>
      <c r="H261" s="22"/>
      <c r="I261" s="96"/>
      <c r="J261" s="97"/>
      <c r="K261" s="97"/>
      <c r="L261" s="97"/>
      <c r="M261" s="98"/>
      <c r="N261" s="11" t="str">
        <f>IF(O261="","",IF(N262&gt;R262,"○","×"))</f>
        <v>○</v>
      </c>
      <c r="O261" s="12">
        <v>15</v>
      </c>
      <c r="P261" s="21" t="s">
        <v>28</v>
      </c>
      <c r="Q261" s="12">
        <v>13</v>
      </c>
      <c r="R261" s="23"/>
      <c r="S261" s="89">
        <f>IF(D261="","",COUNTIF(D261:R263,"○"))</f>
        <v>1</v>
      </c>
      <c r="T261" s="78" t="s">
        <v>18</v>
      </c>
      <c r="U261" s="86">
        <f>IF(D261="","",COUNTIF(D261:R263,"×"))</f>
        <v>1</v>
      </c>
      <c r="V261" s="89">
        <f>IF(AD262="","",RANK(AD262,AD258:AD266))</f>
        <v>2</v>
      </c>
      <c r="W261" s="86"/>
      <c r="X261" s="16"/>
      <c r="Y261" s="16"/>
      <c r="Z261" s="20"/>
      <c r="AA261" s="20"/>
      <c r="AD261" s="58"/>
      <c r="AE261" s="58">
        <f>IF(O261="","",IF(O261&gt;Q261,1,0))</f>
        <v>1</v>
      </c>
      <c r="AF261" s="58">
        <f>IF(Q261="","",IF(O261&lt;Q261,1,0))</f>
        <v>0</v>
      </c>
      <c r="AG261" s="58"/>
      <c r="AH261" s="58"/>
    </row>
    <row r="262" spans="2:34" s="6" customFormat="1" ht="15" customHeight="1">
      <c r="B262" s="81"/>
      <c r="C262" s="84"/>
      <c r="D262" s="92">
        <f>M259</f>
        <v>0</v>
      </c>
      <c r="E262" s="16">
        <f>IF(L259="","",L259)</f>
        <v>7</v>
      </c>
      <c r="F262" s="13" t="s">
        <v>28</v>
      </c>
      <c r="G262" s="16">
        <f>IF(J259="","",J259)</f>
        <v>15</v>
      </c>
      <c r="H262" s="94">
        <f>I259</f>
        <v>2</v>
      </c>
      <c r="I262" s="99"/>
      <c r="J262" s="100"/>
      <c r="K262" s="100"/>
      <c r="L262" s="100"/>
      <c r="M262" s="101"/>
      <c r="N262" s="92">
        <f>IF(O261="","",SUM(AE261:AE263))</f>
        <v>2</v>
      </c>
      <c r="O262" s="16">
        <v>15</v>
      </c>
      <c r="P262" s="13" t="s">
        <v>28</v>
      </c>
      <c r="Q262" s="16">
        <v>7</v>
      </c>
      <c r="R262" s="94">
        <f>IF(Q261="","",SUM(AF261:AF263))</f>
        <v>0</v>
      </c>
      <c r="S262" s="90"/>
      <c r="T262" s="79"/>
      <c r="U262" s="87"/>
      <c r="V262" s="90"/>
      <c r="W262" s="87"/>
      <c r="X262" s="16"/>
      <c r="Y262" s="16"/>
      <c r="Z262" s="20"/>
      <c r="AA262" s="20"/>
      <c r="AD262" s="59">
        <f>IF(S261="","",S261*1000+(D262+N262)*100+((D262+N262)-(H262+R262))*10+((SUM(E261:E263)+SUM(O261:O263))-(SUM(G261:G263)+SUM(Q261:Q263))))</f>
        <v>1187</v>
      </c>
      <c r="AE262" s="58">
        <f>IF(O262="","",IF(O262&gt;Q262,1,0))</f>
        <v>1</v>
      </c>
      <c r="AF262" s="58">
        <f>IF(Q262="","",IF(O262&lt;Q262,1,0))</f>
        <v>0</v>
      </c>
      <c r="AG262" s="58"/>
      <c r="AH262" s="58"/>
    </row>
    <row r="263" spans="2:34" s="6" customFormat="1" ht="15" customHeight="1">
      <c r="B263" s="82"/>
      <c r="C263" s="85"/>
      <c r="D263" s="93"/>
      <c r="E263" s="18">
        <f>IF(L260="","",L260)</f>
      </c>
      <c r="F263" s="24" t="s">
        <v>28</v>
      </c>
      <c r="G263" s="18">
        <f>IF(J260="","",J260)</f>
      </c>
      <c r="H263" s="95"/>
      <c r="I263" s="102"/>
      <c r="J263" s="103"/>
      <c r="K263" s="103"/>
      <c r="L263" s="103"/>
      <c r="M263" s="104"/>
      <c r="N263" s="93"/>
      <c r="O263" s="18"/>
      <c r="P263" s="13" t="s">
        <v>28</v>
      </c>
      <c r="Q263" s="18"/>
      <c r="R263" s="95"/>
      <c r="S263" s="91"/>
      <c r="T263" s="80"/>
      <c r="U263" s="88"/>
      <c r="V263" s="91"/>
      <c r="W263" s="88"/>
      <c r="X263" s="16"/>
      <c r="Y263" s="16"/>
      <c r="Z263" s="20"/>
      <c r="AA263" s="20"/>
      <c r="AD263" s="58"/>
      <c r="AE263" s="58">
        <f>IF(O263="","",IF(O263&gt;Q263,1,0))</f>
      </c>
      <c r="AF263" s="58">
        <f>IF(Q263="","",IF(O263&lt;Q263,1,0))</f>
      </c>
      <c r="AG263" s="58"/>
      <c r="AH263" s="58"/>
    </row>
    <row r="264" spans="2:34" s="6" customFormat="1" ht="15" customHeight="1">
      <c r="B264" s="81" t="s">
        <v>234</v>
      </c>
      <c r="C264" s="83" t="s">
        <v>237</v>
      </c>
      <c r="D264" s="11" t="str">
        <f>IF(E264="","",IF(D265&gt;H265,"○","×"))</f>
        <v>×</v>
      </c>
      <c r="E264" s="12">
        <f>IF(Q258="","",Q258)</f>
        <v>5</v>
      </c>
      <c r="F264" s="21" t="s">
        <v>28</v>
      </c>
      <c r="G264" s="12">
        <f>IF(O258="","",O258)</f>
        <v>15</v>
      </c>
      <c r="H264" s="23"/>
      <c r="I264" s="11" t="str">
        <f>IF(J264="","",IF(I265&gt;M265,"○","×"))</f>
        <v>×</v>
      </c>
      <c r="J264" s="12">
        <f>IF(Q261="","",Q261)</f>
        <v>13</v>
      </c>
      <c r="K264" s="13" t="s">
        <v>28</v>
      </c>
      <c r="L264" s="12">
        <f>IF(O261="","",O261)</f>
        <v>15</v>
      </c>
      <c r="M264" s="23"/>
      <c r="N264" s="96"/>
      <c r="O264" s="97"/>
      <c r="P264" s="97"/>
      <c r="Q264" s="97"/>
      <c r="R264" s="98"/>
      <c r="S264" s="89">
        <f>IF(D264="","",COUNTIF(D264:M264,"○"))</f>
        <v>0</v>
      </c>
      <c r="T264" s="78" t="s">
        <v>18</v>
      </c>
      <c r="U264" s="86">
        <f>IF(D264="","",COUNTIF(D264:M264,"×"))</f>
        <v>2</v>
      </c>
      <c r="V264" s="89">
        <f>IF(AD265="","",RANK(AD265,AD258:AD266))</f>
        <v>3</v>
      </c>
      <c r="W264" s="86"/>
      <c r="X264" s="16"/>
      <c r="Y264" s="16"/>
      <c r="Z264" s="20"/>
      <c r="AA264" s="20"/>
      <c r="AD264" s="58"/>
      <c r="AE264" s="58"/>
      <c r="AF264" s="58"/>
      <c r="AG264" s="58"/>
      <c r="AH264" s="58"/>
    </row>
    <row r="265" spans="2:34" s="6" customFormat="1" ht="15" customHeight="1">
      <c r="B265" s="81"/>
      <c r="C265" s="84"/>
      <c r="D265" s="92">
        <f>R259</f>
        <v>0</v>
      </c>
      <c r="E265" s="16">
        <f>IF(Q259="","",Q259)</f>
        <v>8</v>
      </c>
      <c r="F265" s="13" t="s">
        <v>28</v>
      </c>
      <c r="G265" s="16">
        <f>IF(O259="","",O259)</f>
        <v>15</v>
      </c>
      <c r="H265" s="94">
        <f>N259</f>
        <v>2</v>
      </c>
      <c r="I265" s="92">
        <f>R262</f>
        <v>0</v>
      </c>
      <c r="J265" s="16">
        <f>IF(Q262="","",Q262)</f>
        <v>7</v>
      </c>
      <c r="K265" s="13" t="s">
        <v>28</v>
      </c>
      <c r="L265" s="17">
        <f>IF(O262="","",O262)</f>
        <v>15</v>
      </c>
      <c r="M265" s="94">
        <f>N262</f>
        <v>2</v>
      </c>
      <c r="N265" s="99"/>
      <c r="O265" s="100"/>
      <c r="P265" s="100"/>
      <c r="Q265" s="100"/>
      <c r="R265" s="101"/>
      <c r="S265" s="90"/>
      <c r="T265" s="79"/>
      <c r="U265" s="87"/>
      <c r="V265" s="90"/>
      <c r="W265" s="87"/>
      <c r="X265" s="16"/>
      <c r="Y265" s="16"/>
      <c r="Z265" s="20"/>
      <c r="AA265" s="20"/>
      <c r="AD265" s="58">
        <f>IF(S264="","",S264*1000+(D265+I265)*100+((D265+I265)-(H265+M265))*10+((SUM(E264:E266)+SUM(J264:J266))-(SUM(G264:G266)+SUM(L264:L266))))</f>
        <v>-67</v>
      </c>
      <c r="AE265" s="58"/>
      <c r="AF265" s="58"/>
      <c r="AG265" s="58"/>
      <c r="AH265" s="58"/>
    </row>
    <row r="266" spans="2:34" s="6" customFormat="1" ht="15" customHeight="1">
      <c r="B266" s="82"/>
      <c r="C266" s="85"/>
      <c r="D266" s="93"/>
      <c r="E266" s="18">
        <f>IF(Q260="","",Q260)</f>
      </c>
      <c r="F266" s="24" t="s">
        <v>28</v>
      </c>
      <c r="G266" s="18">
        <f>IF(O260="","",O260)</f>
      </c>
      <c r="H266" s="95"/>
      <c r="I266" s="93"/>
      <c r="J266" s="18">
        <f>IF(Q263="","",Q263)</f>
      </c>
      <c r="K266" s="24" t="s">
        <v>28</v>
      </c>
      <c r="L266" s="19">
        <f>IF(O263="","",O263)</f>
      </c>
      <c r="M266" s="95"/>
      <c r="N266" s="102"/>
      <c r="O266" s="103"/>
      <c r="P266" s="103"/>
      <c r="Q266" s="103"/>
      <c r="R266" s="104"/>
      <c r="S266" s="91"/>
      <c r="T266" s="80"/>
      <c r="U266" s="88"/>
      <c r="V266" s="91"/>
      <c r="W266" s="88"/>
      <c r="X266" s="16"/>
      <c r="Y266" s="16"/>
      <c r="Z266" s="20"/>
      <c r="AA266" s="20"/>
      <c r="AD266" s="58"/>
      <c r="AE266" s="58"/>
      <c r="AF266" s="58"/>
      <c r="AG266" s="58"/>
      <c r="AH266" s="58"/>
    </row>
    <row r="267" spans="30:34" ht="13.5">
      <c r="AD267" s="58"/>
      <c r="AE267" s="58"/>
      <c r="AF267" s="58"/>
      <c r="AG267" s="58"/>
      <c r="AH267" s="58"/>
    </row>
    <row r="268" spans="2:34" s="6" customFormat="1" ht="15" customHeight="1">
      <c r="B268" s="32" t="s">
        <v>199</v>
      </c>
      <c r="C268" s="7"/>
      <c r="D268" s="106" t="s">
        <v>244</v>
      </c>
      <c r="E268" s="107"/>
      <c r="F268" s="107"/>
      <c r="G268" s="107"/>
      <c r="H268" s="108"/>
      <c r="I268" s="106" t="s">
        <v>245</v>
      </c>
      <c r="J268" s="107"/>
      <c r="K268" s="107"/>
      <c r="L268" s="107"/>
      <c r="M268" s="108"/>
      <c r="N268" s="106" t="s">
        <v>246</v>
      </c>
      <c r="O268" s="107"/>
      <c r="P268" s="107"/>
      <c r="Q268" s="107"/>
      <c r="R268" s="108"/>
      <c r="S268" s="8"/>
      <c r="T268" s="9" t="s">
        <v>15</v>
      </c>
      <c r="U268" s="9"/>
      <c r="V268" s="106" t="s">
        <v>16</v>
      </c>
      <c r="W268" s="108"/>
      <c r="AA268" s="10"/>
      <c r="AD268" s="58"/>
      <c r="AE268" s="58"/>
      <c r="AF268" s="58"/>
      <c r="AG268" s="58"/>
      <c r="AH268" s="58"/>
    </row>
    <row r="269" spans="2:34" s="6" customFormat="1" ht="15" customHeight="1">
      <c r="B269" s="105" t="s">
        <v>48</v>
      </c>
      <c r="C269" s="83" t="s">
        <v>241</v>
      </c>
      <c r="D269" s="96"/>
      <c r="E269" s="97"/>
      <c r="F269" s="97"/>
      <c r="G269" s="97"/>
      <c r="H269" s="98"/>
      <c r="I269" s="11" t="str">
        <f>IF(I270="","",IF(I270&gt;M270,"○","×"))</f>
        <v>○</v>
      </c>
      <c r="J269" s="12">
        <v>15</v>
      </c>
      <c r="K269" s="13" t="s">
        <v>28</v>
      </c>
      <c r="L269" s="12">
        <v>12</v>
      </c>
      <c r="M269" s="14"/>
      <c r="N269" s="15" t="str">
        <f>IF(N270="","",IF(N270&gt;R270,"○","×"))</f>
        <v>×</v>
      </c>
      <c r="O269" s="12">
        <v>4</v>
      </c>
      <c r="P269" s="13" t="s">
        <v>28</v>
      </c>
      <c r="Q269" s="12">
        <v>15</v>
      </c>
      <c r="R269" s="14"/>
      <c r="S269" s="89">
        <f>IF(I269="","",COUNTIF(I269:R269,"○"))</f>
        <v>1</v>
      </c>
      <c r="T269" s="78" t="s">
        <v>18</v>
      </c>
      <c r="U269" s="86">
        <f>IF(I269="","",COUNTIF(I269:R269,"×"))</f>
        <v>1</v>
      </c>
      <c r="V269" s="89">
        <f>IF(AD270="","",RANK(AD270,AD269:AD277))</f>
        <v>2</v>
      </c>
      <c r="W269" s="86"/>
      <c r="X269" s="16"/>
      <c r="Y269" s="16"/>
      <c r="Z269" s="10"/>
      <c r="AA269" s="10"/>
      <c r="AD269" s="58"/>
      <c r="AE269" s="58">
        <f>IF(J269="","",IF(J269&gt;L269,1,0))</f>
        <v>1</v>
      </c>
      <c r="AF269" s="58">
        <f>IF(L269="","",IF(J269&lt;L269,1,0))</f>
        <v>0</v>
      </c>
      <c r="AG269" s="58">
        <f>IF(O269="","",IF(O269&gt;Q269,1,0))</f>
        <v>0</v>
      </c>
      <c r="AH269" s="58">
        <f>IF(Q269="","",IF(O269&lt;Q269,1,0))</f>
        <v>1</v>
      </c>
    </row>
    <row r="270" spans="2:34" s="6" customFormat="1" ht="15" customHeight="1">
      <c r="B270" s="81"/>
      <c r="C270" s="84"/>
      <c r="D270" s="99"/>
      <c r="E270" s="100"/>
      <c r="F270" s="100"/>
      <c r="G270" s="100"/>
      <c r="H270" s="101"/>
      <c r="I270" s="92">
        <f>IF(J269="","",SUM(AE269:AE271))</f>
        <v>2</v>
      </c>
      <c r="J270" s="16">
        <v>16</v>
      </c>
      <c r="K270" s="13" t="s">
        <v>28</v>
      </c>
      <c r="L270" s="16">
        <v>14</v>
      </c>
      <c r="M270" s="94">
        <f>IF(L269="","",SUM(AF269:AF271))</f>
        <v>0</v>
      </c>
      <c r="N270" s="92">
        <f>IF(O269="","",SUM(AG269:AG271))</f>
        <v>0</v>
      </c>
      <c r="O270" s="17">
        <v>17</v>
      </c>
      <c r="P270" s="13" t="s">
        <v>28</v>
      </c>
      <c r="Q270" s="17">
        <v>19</v>
      </c>
      <c r="R270" s="94">
        <f>IF(Q269="","",SUM(AH269:AH271))</f>
        <v>2</v>
      </c>
      <c r="S270" s="90"/>
      <c r="T270" s="79"/>
      <c r="U270" s="87"/>
      <c r="V270" s="90"/>
      <c r="W270" s="87"/>
      <c r="X270" s="16"/>
      <c r="Y270" s="16"/>
      <c r="Z270" s="10"/>
      <c r="AA270" s="10"/>
      <c r="AD270" s="59">
        <f>IF(S269="","",S269*1000+(I270+N270)*100+((I270+N270)-(M270+R270))*10+((SUM(J269:J271)+SUM(O269:O271))-(SUM(L269:L271)+SUM(Q269:Q271))))</f>
        <v>1192</v>
      </c>
      <c r="AE270" s="58">
        <f>IF(J270="","",IF(J270&gt;L270,1,0))</f>
        <v>1</v>
      </c>
      <c r="AF270" s="58">
        <f>IF(L270="","",IF(J270&lt;L270,1,0))</f>
        <v>0</v>
      </c>
      <c r="AG270" s="58">
        <f>IF(O270="","",IF(O270&gt;Q270,1,0))</f>
        <v>0</v>
      </c>
      <c r="AH270" s="58">
        <f>IF(Q270="","",IF(O270&lt;Q270,1,0))</f>
        <v>1</v>
      </c>
    </row>
    <row r="271" spans="2:34" s="6" customFormat="1" ht="15" customHeight="1">
      <c r="B271" s="82"/>
      <c r="C271" s="85"/>
      <c r="D271" s="102"/>
      <c r="E271" s="103"/>
      <c r="F271" s="103"/>
      <c r="G271" s="103"/>
      <c r="H271" s="104"/>
      <c r="I271" s="93"/>
      <c r="J271" s="18"/>
      <c r="K271" s="13" t="s">
        <v>28</v>
      </c>
      <c r="L271" s="18"/>
      <c r="M271" s="95"/>
      <c r="N271" s="93"/>
      <c r="O271" s="19"/>
      <c r="P271" s="13" t="s">
        <v>28</v>
      </c>
      <c r="Q271" s="19"/>
      <c r="R271" s="95"/>
      <c r="S271" s="91"/>
      <c r="T271" s="80"/>
      <c r="U271" s="88"/>
      <c r="V271" s="91"/>
      <c r="W271" s="88"/>
      <c r="X271" s="16"/>
      <c r="Y271" s="16"/>
      <c r="Z271" s="20"/>
      <c r="AA271" s="20"/>
      <c r="AD271" s="58"/>
      <c r="AE271" s="58">
        <f>IF(J271="","",IF(J271&gt;L271,1,0))</f>
      </c>
      <c r="AF271" s="58">
        <f>IF(L271="","",IF(J271&lt;L271,1,0))</f>
      </c>
      <c r="AG271" s="58">
        <f>IF(O271="","",IF(O271&gt;Q271,1,0))</f>
      </c>
      <c r="AH271" s="58">
        <f>IF(Q271="","",IF(O271&lt;Q271,1,0))</f>
      </c>
    </row>
    <row r="272" spans="2:34" s="6" customFormat="1" ht="15" customHeight="1">
      <c r="B272" s="105" t="s">
        <v>239</v>
      </c>
      <c r="C272" s="83" t="s">
        <v>242</v>
      </c>
      <c r="D272" s="11" t="str">
        <f>IF(E272="","",IF(D273&gt;H273,"○","×"))</f>
        <v>×</v>
      </c>
      <c r="E272" s="12">
        <f>IF(L269="","",L269)</f>
        <v>12</v>
      </c>
      <c r="F272" s="21" t="s">
        <v>28</v>
      </c>
      <c r="G272" s="12">
        <f>IF(J269="","",J269)</f>
        <v>15</v>
      </c>
      <c r="H272" s="22"/>
      <c r="I272" s="96"/>
      <c r="J272" s="97"/>
      <c r="K272" s="97"/>
      <c r="L272" s="97"/>
      <c r="M272" s="98"/>
      <c r="N272" s="11" t="str">
        <f>IF(O272="","",IF(N273&gt;R273,"○","×"))</f>
        <v>×</v>
      </c>
      <c r="O272" s="12">
        <v>16</v>
      </c>
      <c r="P272" s="21" t="s">
        <v>28</v>
      </c>
      <c r="Q272" s="12">
        <v>18</v>
      </c>
      <c r="R272" s="23"/>
      <c r="S272" s="89">
        <f>IF(D272="","",COUNTIF(D272:R274,"○"))</f>
        <v>0</v>
      </c>
      <c r="T272" s="78" t="s">
        <v>18</v>
      </c>
      <c r="U272" s="86">
        <f>IF(D272="","",COUNTIF(D272:R274,"×"))</f>
        <v>2</v>
      </c>
      <c r="V272" s="89">
        <f>IF(AD273="","",RANK(AD273,AD269:AD277))</f>
        <v>3</v>
      </c>
      <c r="W272" s="86"/>
      <c r="X272" s="16"/>
      <c r="Y272" s="16"/>
      <c r="Z272" s="20"/>
      <c r="AA272" s="20"/>
      <c r="AD272" s="58"/>
      <c r="AE272" s="58">
        <f>IF(O272="","",IF(O272&gt;Q272,1,0))</f>
        <v>0</v>
      </c>
      <c r="AF272" s="58">
        <f>IF(Q272="","",IF(O272&lt;Q272,1,0))</f>
        <v>1</v>
      </c>
      <c r="AG272" s="58"/>
      <c r="AH272" s="58"/>
    </row>
    <row r="273" spans="2:34" s="6" customFormat="1" ht="15" customHeight="1">
      <c r="B273" s="81"/>
      <c r="C273" s="84"/>
      <c r="D273" s="92">
        <f>M270</f>
        <v>0</v>
      </c>
      <c r="E273" s="16">
        <f>IF(L270="","",L270)</f>
        <v>14</v>
      </c>
      <c r="F273" s="13" t="s">
        <v>28</v>
      </c>
      <c r="G273" s="16">
        <f>IF(J270="","",J270)</f>
        <v>16</v>
      </c>
      <c r="H273" s="94">
        <f>I270</f>
        <v>2</v>
      </c>
      <c r="I273" s="99"/>
      <c r="J273" s="100"/>
      <c r="K273" s="100"/>
      <c r="L273" s="100"/>
      <c r="M273" s="101"/>
      <c r="N273" s="92">
        <f>IF(O272="","",SUM(AE272:AE274))</f>
        <v>1</v>
      </c>
      <c r="O273" s="16">
        <v>15</v>
      </c>
      <c r="P273" s="13" t="s">
        <v>28</v>
      </c>
      <c r="Q273" s="16">
        <v>7</v>
      </c>
      <c r="R273" s="94">
        <f>IF(Q272="","",SUM(AF272:AF274))</f>
        <v>2</v>
      </c>
      <c r="S273" s="90"/>
      <c r="T273" s="79"/>
      <c r="U273" s="87"/>
      <c r="V273" s="90"/>
      <c r="W273" s="87"/>
      <c r="X273" s="16"/>
      <c r="Y273" s="16"/>
      <c r="Z273" s="20"/>
      <c r="AA273" s="20"/>
      <c r="AD273" s="58">
        <f>IF(S272="","",S272*1000+(D273+N273)*100+((D273+N273)-(H273+R273))*10+((SUM(E272:E274)+SUM(O272:O274))-(SUM(G272:G274)+SUM(Q272:Q274))))</f>
        <v>68</v>
      </c>
      <c r="AE273" s="58">
        <f>IF(O273="","",IF(O273&gt;Q273,1,0))</f>
        <v>1</v>
      </c>
      <c r="AF273" s="58">
        <f>IF(Q273="","",IF(O273&lt;Q273,1,0))</f>
        <v>0</v>
      </c>
      <c r="AG273" s="58"/>
      <c r="AH273" s="58"/>
    </row>
    <row r="274" spans="2:34" s="6" customFormat="1" ht="15" customHeight="1">
      <c r="B274" s="82"/>
      <c r="C274" s="85"/>
      <c r="D274" s="93"/>
      <c r="E274" s="18">
        <f>IF(L271="","",L271)</f>
      </c>
      <c r="F274" s="24" t="s">
        <v>28</v>
      </c>
      <c r="G274" s="18">
        <f>IF(J271="","",J271)</f>
      </c>
      <c r="H274" s="95"/>
      <c r="I274" s="102"/>
      <c r="J274" s="103"/>
      <c r="K274" s="103"/>
      <c r="L274" s="103"/>
      <c r="M274" s="104"/>
      <c r="N274" s="93"/>
      <c r="O274" s="18">
        <v>12</v>
      </c>
      <c r="P274" s="13" t="s">
        <v>28</v>
      </c>
      <c r="Q274" s="18">
        <v>15</v>
      </c>
      <c r="R274" s="95"/>
      <c r="S274" s="91"/>
      <c r="T274" s="80"/>
      <c r="U274" s="88"/>
      <c r="V274" s="91"/>
      <c r="W274" s="88"/>
      <c r="X274" s="16"/>
      <c r="Y274" s="16"/>
      <c r="Z274" s="20"/>
      <c r="AA274" s="20"/>
      <c r="AD274" s="58"/>
      <c r="AE274" s="58">
        <f>IF(O274="","",IF(O274&gt;Q274,1,0))</f>
        <v>0</v>
      </c>
      <c r="AF274" s="58">
        <f>IF(Q274="","",IF(O274&lt;Q274,1,0))</f>
        <v>1</v>
      </c>
      <c r="AG274" s="58"/>
      <c r="AH274" s="58"/>
    </row>
    <row r="275" spans="2:34" s="6" customFormat="1" ht="15" customHeight="1">
      <c r="B275" s="81" t="s">
        <v>240</v>
      </c>
      <c r="C275" s="83" t="s">
        <v>243</v>
      </c>
      <c r="D275" s="11" t="str">
        <f>IF(E275="","",IF(D276&gt;H276,"○","×"))</f>
        <v>○</v>
      </c>
      <c r="E275" s="12">
        <f>IF(Q269="","",Q269)</f>
        <v>15</v>
      </c>
      <c r="F275" s="21" t="s">
        <v>28</v>
      </c>
      <c r="G275" s="12">
        <f>IF(O269="","",O269)</f>
        <v>4</v>
      </c>
      <c r="H275" s="23"/>
      <c r="I275" s="11" t="str">
        <f>IF(J275="","",IF(I276&gt;M276,"○","×"))</f>
        <v>○</v>
      </c>
      <c r="J275" s="12">
        <f>IF(Q272="","",Q272)</f>
        <v>18</v>
      </c>
      <c r="K275" s="13" t="s">
        <v>28</v>
      </c>
      <c r="L275" s="12">
        <f>IF(O272="","",O272)</f>
        <v>16</v>
      </c>
      <c r="M275" s="23"/>
      <c r="N275" s="96"/>
      <c r="O275" s="97"/>
      <c r="P275" s="97"/>
      <c r="Q275" s="97"/>
      <c r="R275" s="98"/>
      <c r="S275" s="89">
        <f>IF(D275="","",COUNTIF(D275:M275,"○"))</f>
        <v>2</v>
      </c>
      <c r="T275" s="78" t="s">
        <v>18</v>
      </c>
      <c r="U275" s="86">
        <f>IF(D275="","",COUNTIF(D275:M275,"×"))</f>
        <v>0</v>
      </c>
      <c r="V275" s="89">
        <f>IF(AD276="","",RANK(AD276,AD269:AD277))</f>
        <v>1</v>
      </c>
      <c r="W275" s="86"/>
      <c r="X275" s="16"/>
      <c r="Y275" s="16"/>
      <c r="Z275" s="20"/>
      <c r="AA275" s="20"/>
      <c r="AD275" s="58"/>
      <c r="AE275" s="58"/>
      <c r="AF275" s="58"/>
      <c r="AG275" s="58"/>
      <c r="AH275" s="58"/>
    </row>
    <row r="276" spans="2:34" s="6" customFormat="1" ht="15" customHeight="1">
      <c r="B276" s="81"/>
      <c r="C276" s="84"/>
      <c r="D276" s="92">
        <f>R270</f>
        <v>2</v>
      </c>
      <c r="E276" s="16">
        <f>IF(Q270="","",Q270)</f>
        <v>19</v>
      </c>
      <c r="F276" s="13" t="s">
        <v>28</v>
      </c>
      <c r="G276" s="16">
        <f>IF(O270="","",O270)</f>
        <v>17</v>
      </c>
      <c r="H276" s="94">
        <f>N270</f>
        <v>0</v>
      </c>
      <c r="I276" s="92">
        <f>R273</f>
        <v>2</v>
      </c>
      <c r="J276" s="16">
        <f>IF(Q273="","",Q273)</f>
        <v>7</v>
      </c>
      <c r="K276" s="13" t="s">
        <v>28</v>
      </c>
      <c r="L276" s="17">
        <f>IF(O273="","",O273)</f>
        <v>15</v>
      </c>
      <c r="M276" s="94">
        <f>N273</f>
        <v>1</v>
      </c>
      <c r="N276" s="99"/>
      <c r="O276" s="100"/>
      <c r="P276" s="100"/>
      <c r="Q276" s="100"/>
      <c r="R276" s="101"/>
      <c r="S276" s="90"/>
      <c r="T276" s="79"/>
      <c r="U276" s="87"/>
      <c r="V276" s="90"/>
      <c r="W276" s="87"/>
      <c r="X276" s="16"/>
      <c r="Y276" s="16"/>
      <c r="Z276" s="20"/>
      <c r="AA276" s="20"/>
      <c r="AD276" s="59">
        <f>IF(S275="","",S275*1000+(D276+I276)*100+((D276+I276)-(H276+M276))*10+((SUM(E275:E277)+SUM(J275:J277))-(SUM(G275:G277)+SUM(L275:L277))))</f>
        <v>2440</v>
      </c>
      <c r="AE276" s="58"/>
      <c r="AF276" s="58"/>
      <c r="AG276" s="58"/>
      <c r="AH276" s="58"/>
    </row>
    <row r="277" spans="2:34" s="6" customFormat="1" ht="15" customHeight="1">
      <c r="B277" s="82"/>
      <c r="C277" s="85"/>
      <c r="D277" s="93"/>
      <c r="E277" s="18">
        <f>IF(Q271="","",Q271)</f>
      </c>
      <c r="F277" s="24" t="s">
        <v>28</v>
      </c>
      <c r="G277" s="18">
        <f>IF(O271="","",O271)</f>
      </c>
      <c r="H277" s="95"/>
      <c r="I277" s="93"/>
      <c r="J277" s="18">
        <f>IF(Q274="","",Q274)</f>
        <v>15</v>
      </c>
      <c r="K277" s="24" t="s">
        <v>28</v>
      </c>
      <c r="L277" s="19">
        <f>IF(O274="","",O274)</f>
        <v>12</v>
      </c>
      <c r="M277" s="95"/>
      <c r="N277" s="102"/>
      <c r="O277" s="103"/>
      <c r="P277" s="103"/>
      <c r="Q277" s="103"/>
      <c r="R277" s="104"/>
      <c r="S277" s="91"/>
      <c r="T277" s="80"/>
      <c r="U277" s="88"/>
      <c r="V277" s="91"/>
      <c r="W277" s="88"/>
      <c r="X277" s="16"/>
      <c r="Y277" s="16"/>
      <c r="Z277" s="20"/>
      <c r="AA277" s="20"/>
      <c r="AD277" s="58"/>
      <c r="AE277" s="58"/>
      <c r="AF277" s="58"/>
      <c r="AG277" s="58"/>
      <c r="AH277" s="58"/>
    </row>
    <row r="279" ht="13.5">
      <c r="T279" s="33" t="s">
        <v>187</v>
      </c>
    </row>
    <row r="280" spans="16:27" ht="14.25" thickBot="1">
      <c r="P280" s="44"/>
      <c r="Q280" s="44"/>
      <c r="R280" s="44"/>
      <c r="S280" s="44"/>
      <c r="T280" s="61" t="str">
        <f>INDEX(C236:C244,MATCH(1,V236:V244,0),1)</f>
        <v>松木　絢翔
松木　良太</v>
      </c>
      <c r="U280" s="61"/>
      <c r="V280" s="61"/>
      <c r="W280" s="61"/>
      <c r="X280" s="61"/>
      <c r="Y280" s="60" t="str">
        <f>INDEX(B236:B244,MATCH(1,V236:V244,0),1)</f>
        <v>(大生院)</v>
      </c>
      <c r="Z280" s="60"/>
      <c r="AA280" s="60"/>
    </row>
    <row r="281" spans="2:27" ht="13.5">
      <c r="B281" s="33" t="s">
        <v>57</v>
      </c>
      <c r="O281" s="45"/>
      <c r="P281" s="73" t="s">
        <v>255</v>
      </c>
      <c r="Q281" s="74"/>
      <c r="T281" s="61"/>
      <c r="U281" s="61"/>
      <c r="V281" s="61"/>
      <c r="W281" s="61"/>
      <c r="X281" s="61"/>
      <c r="Y281" s="60"/>
      <c r="Z281" s="60"/>
      <c r="AA281" s="60"/>
    </row>
    <row r="282" spans="2:17" ht="14.25" thickBot="1">
      <c r="B282" s="60" t="str">
        <f>INDEX(B203:B211,MATCH(1,V203:V211,0),1)</f>
        <v>(新　小)　</v>
      </c>
      <c r="C282" s="61" t="str">
        <f>INDEX(C203:C211,MATCH(1,V203:V211,0),1)</f>
        <v>岩崎　　栞
岩崎　　真</v>
      </c>
      <c r="D282" s="34"/>
      <c r="E282" s="34"/>
      <c r="F282" s="34"/>
      <c r="G282" s="34"/>
      <c r="H282" s="34"/>
      <c r="I282" s="34"/>
      <c r="N282" s="44"/>
      <c r="O282" s="50"/>
      <c r="P282" s="74"/>
      <c r="Q282" s="60"/>
    </row>
    <row r="283" spans="2:20" ht="13.5">
      <c r="B283" s="60"/>
      <c r="C283" s="61"/>
      <c r="I283" s="41"/>
      <c r="M283" s="45"/>
      <c r="O283" s="29"/>
      <c r="P283" s="75"/>
      <c r="Q283" s="60"/>
      <c r="T283" s="33" t="s">
        <v>190</v>
      </c>
    </row>
    <row r="284" spans="9:27" ht="13.5">
      <c r="I284" s="29"/>
      <c r="M284" s="45"/>
      <c r="O284" s="29"/>
      <c r="P284" s="76"/>
      <c r="Q284" s="77"/>
      <c r="R284" s="34"/>
      <c r="S284" s="34"/>
      <c r="T284" s="61" t="str">
        <f>INDEX(C247:C255,MATCH(1,V247:V255,0),1)</f>
        <v>苅田　未衣
苅田　　恵</v>
      </c>
      <c r="U284" s="61"/>
      <c r="V284" s="61"/>
      <c r="W284" s="61"/>
      <c r="X284" s="61"/>
      <c r="Y284" s="60" t="str">
        <f>INDEX(B247:B255,MATCH(1,V247:V255,0),1)</f>
        <v>(神　郷)　</v>
      </c>
      <c r="Z284" s="60"/>
      <c r="AA284" s="60"/>
    </row>
    <row r="285" spans="2:27" ht="13.5">
      <c r="B285" s="33" t="s">
        <v>191</v>
      </c>
      <c r="H285" s="62" t="s">
        <v>264</v>
      </c>
      <c r="I285" s="63"/>
      <c r="M285" s="45"/>
      <c r="N285" s="73" t="s">
        <v>265</v>
      </c>
      <c r="O285" s="60"/>
      <c r="T285" s="61"/>
      <c r="U285" s="61"/>
      <c r="V285" s="61"/>
      <c r="W285" s="61"/>
      <c r="X285" s="61"/>
      <c r="Y285" s="60"/>
      <c r="Z285" s="60"/>
      <c r="AA285" s="60"/>
    </row>
    <row r="286" spans="2:15" ht="14.25" thickBot="1">
      <c r="B286" s="60" t="str">
        <f>INDEX(B214:B222,MATCH(1,V214:V222,0),1)</f>
        <v>(神　郷)　</v>
      </c>
      <c r="C286" s="61" t="str">
        <f>INDEX(C214:C222,MATCH(1,V214:V222,0),1)</f>
        <v>井上莉瑠杏
井上　隆行</v>
      </c>
      <c r="D286" s="44"/>
      <c r="E286" s="44"/>
      <c r="F286" s="44"/>
      <c r="G286" s="44"/>
      <c r="H286" s="64"/>
      <c r="I286" s="63"/>
      <c r="J286" s="35"/>
      <c r="K286" s="34"/>
      <c r="L286" s="55"/>
      <c r="M286" s="50"/>
      <c r="N286" s="74"/>
      <c r="O286" s="60"/>
    </row>
    <row r="287" spans="2:20" ht="13.5">
      <c r="B287" s="60"/>
      <c r="C287" s="61"/>
      <c r="F287" s="66" t="s">
        <v>256</v>
      </c>
      <c r="G287" s="67"/>
      <c r="H287" s="64"/>
      <c r="I287" s="64"/>
      <c r="J287" s="47"/>
      <c r="K287" s="70" t="s">
        <v>266</v>
      </c>
      <c r="L287" s="71"/>
      <c r="M287" s="29"/>
      <c r="N287" s="75"/>
      <c r="O287" s="60"/>
      <c r="T287" s="33" t="s">
        <v>189</v>
      </c>
    </row>
    <row r="288" spans="6:27" ht="14.25" thickBot="1">
      <c r="F288" s="64"/>
      <c r="G288" s="68"/>
      <c r="H288" s="65"/>
      <c r="I288" s="65"/>
      <c r="J288" s="48"/>
      <c r="K288" s="72"/>
      <c r="L288" s="72"/>
      <c r="M288" s="29"/>
      <c r="N288" s="75"/>
      <c r="O288" s="60"/>
      <c r="P288" s="44"/>
      <c r="Q288" s="44"/>
      <c r="R288" s="44"/>
      <c r="S288" s="44"/>
      <c r="T288" s="61" t="str">
        <f>INDEX(C258:C266,MATCH(1,V258:V266,0),1)</f>
        <v>竹林　　壮
竹林　裕子</v>
      </c>
      <c r="U288" s="61"/>
      <c r="V288" s="61"/>
      <c r="W288" s="61"/>
      <c r="X288" s="61"/>
      <c r="Y288" s="60" t="str">
        <f>INDEX(B258:B266,MATCH(1,V258:V266,0),1)</f>
        <v>(大生院)</v>
      </c>
      <c r="Z288" s="60"/>
      <c r="AA288" s="60"/>
    </row>
    <row r="289" spans="2:27" ht="13.5">
      <c r="B289" s="33" t="s">
        <v>186</v>
      </c>
      <c r="F289" s="64"/>
      <c r="G289" s="64"/>
      <c r="H289" s="51"/>
      <c r="K289" s="72"/>
      <c r="L289" s="72"/>
      <c r="M289" s="29"/>
      <c r="O289" s="45"/>
      <c r="P289" s="73" t="s">
        <v>258</v>
      </c>
      <c r="Q289" s="74"/>
      <c r="T289" s="61"/>
      <c r="U289" s="61"/>
      <c r="V289" s="61"/>
      <c r="W289" s="61"/>
      <c r="X289" s="61"/>
      <c r="Y289" s="60"/>
      <c r="Z289" s="60"/>
      <c r="AA289" s="60"/>
    </row>
    <row r="290" spans="2:17" ht="14.25" thickBot="1">
      <c r="B290" s="60" t="str">
        <f>INDEX(B225:B233,MATCH(1,V225:V233,0),1)</f>
        <v>(新　小)　</v>
      </c>
      <c r="C290" s="61" t="str">
        <f>INDEX(C225:C233,MATCH(1,V225:V233,0),1)</f>
        <v>大角　優心
大角　尚江</v>
      </c>
      <c r="D290" s="34"/>
      <c r="E290" s="34"/>
      <c r="F290" s="69"/>
      <c r="G290" s="69"/>
      <c r="H290" s="49"/>
      <c r="M290" s="29"/>
      <c r="N290" s="52"/>
      <c r="O290" s="50"/>
      <c r="P290" s="74"/>
      <c r="Q290" s="60"/>
    </row>
    <row r="291" spans="2:20" ht="13.5">
      <c r="B291" s="60"/>
      <c r="C291" s="61"/>
      <c r="O291" s="29"/>
      <c r="P291" s="75"/>
      <c r="Q291" s="60"/>
      <c r="T291" s="33" t="s">
        <v>247</v>
      </c>
    </row>
    <row r="292" spans="15:27" ht="13.5">
      <c r="O292" s="29"/>
      <c r="P292" s="76"/>
      <c r="Q292" s="77"/>
      <c r="R292" s="34"/>
      <c r="S292" s="34"/>
      <c r="T292" s="61" t="str">
        <f>INDEX(C269:C277,MATCH(1,V269:V277,0),1)</f>
        <v>永易野々花
永易　敬二</v>
      </c>
      <c r="U292" s="61"/>
      <c r="V292" s="61"/>
      <c r="W292" s="61"/>
      <c r="X292" s="61"/>
      <c r="Y292" s="60" t="str">
        <f>INDEX(B269:B277,MATCH(1,V269:V277,0),1)</f>
        <v>(新　小)　</v>
      </c>
      <c r="Z292" s="60"/>
      <c r="AA292" s="60"/>
    </row>
    <row r="293" spans="20:27" ht="13.5">
      <c r="T293" s="61"/>
      <c r="U293" s="61"/>
      <c r="V293" s="61"/>
      <c r="W293" s="61"/>
      <c r="X293" s="61"/>
      <c r="Y293" s="60"/>
      <c r="Z293" s="60"/>
      <c r="AA293" s="60"/>
    </row>
  </sheetData>
  <sheetProtection/>
  <mergeCells count="884">
    <mergeCell ref="T5:T7"/>
    <mergeCell ref="U5:U7"/>
    <mergeCell ref="V5:W7"/>
    <mergeCell ref="I6:I7"/>
    <mergeCell ref="M6:M7"/>
    <mergeCell ref="N6:N7"/>
    <mergeCell ref="R6:R7"/>
    <mergeCell ref="T8:T10"/>
    <mergeCell ref="V4:W4"/>
    <mergeCell ref="D5:H7"/>
    <mergeCell ref="S5:S7"/>
    <mergeCell ref="D4:H4"/>
    <mergeCell ref="I4:M4"/>
    <mergeCell ref="N4:R4"/>
    <mergeCell ref="U8:U10"/>
    <mergeCell ref="V8:W10"/>
    <mergeCell ref="D9:D10"/>
    <mergeCell ref="H9:H10"/>
    <mergeCell ref="N9:N10"/>
    <mergeCell ref="R9:R10"/>
    <mergeCell ref="I8:M10"/>
    <mergeCell ref="S8:S10"/>
    <mergeCell ref="T11:T13"/>
    <mergeCell ref="U11:U13"/>
    <mergeCell ref="V11:W13"/>
    <mergeCell ref="D12:D13"/>
    <mergeCell ref="H12:H13"/>
    <mergeCell ref="I12:I13"/>
    <mergeCell ref="M12:M13"/>
    <mergeCell ref="N11:R13"/>
    <mergeCell ref="S11:S13"/>
    <mergeCell ref="B2:O2"/>
    <mergeCell ref="D15:H15"/>
    <mergeCell ref="I15:M15"/>
    <mergeCell ref="N15:R15"/>
    <mergeCell ref="B11:B13"/>
    <mergeCell ref="C11:C13"/>
    <mergeCell ref="B8:B10"/>
    <mergeCell ref="C8:C10"/>
    <mergeCell ref="B5:B7"/>
    <mergeCell ref="C5:C7"/>
    <mergeCell ref="S15:W15"/>
    <mergeCell ref="X15:Z15"/>
    <mergeCell ref="AA15:AB15"/>
    <mergeCell ref="B16:B18"/>
    <mergeCell ref="C16:C18"/>
    <mergeCell ref="D16:H18"/>
    <mergeCell ref="X16:X18"/>
    <mergeCell ref="Y16:Y18"/>
    <mergeCell ref="Z16:Z18"/>
    <mergeCell ref="AA16:AB18"/>
    <mergeCell ref="R20:R21"/>
    <mergeCell ref="S20:S21"/>
    <mergeCell ref="I17:I18"/>
    <mergeCell ref="M17:M18"/>
    <mergeCell ref="N17:N18"/>
    <mergeCell ref="R17:R18"/>
    <mergeCell ref="B19:B21"/>
    <mergeCell ref="C19:C21"/>
    <mergeCell ref="I19:M21"/>
    <mergeCell ref="D20:D21"/>
    <mergeCell ref="H20:H21"/>
    <mergeCell ref="N20:N21"/>
    <mergeCell ref="X19:X21"/>
    <mergeCell ref="Y19:Y21"/>
    <mergeCell ref="Z19:Z21"/>
    <mergeCell ref="AA19:AB21"/>
    <mergeCell ref="S17:S18"/>
    <mergeCell ref="W17:W18"/>
    <mergeCell ref="Y22:Y24"/>
    <mergeCell ref="Z22:Z24"/>
    <mergeCell ref="AA22:AB24"/>
    <mergeCell ref="W20:W21"/>
    <mergeCell ref="B22:B24"/>
    <mergeCell ref="C22:C24"/>
    <mergeCell ref="N22:R24"/>
    <mergeCell ref="D23:D24"/>
    <mergeCell ref="H23:H24"/>
    <mergeCell ref="I23:I24"/>
    <mergeCell ref="R26:R27"/>
    <mergeCell ref="B25:B27"/>
    <mergeCell ref="C25:C27"/>
    <mergeCell ref="S25:W27"/>
    <mergeCell ref="X25:X27"/>
    <mergeCell ref="X22:X24"/>
    <mergeCell ref="M23:M24"/>
    <mergeCell ref="S23:S24"/>
    <mergeCell ref="W23:W24"/>
    <mergeCell ref="S33:U34"/>
    <mergeCell ref="H34:I36"/>
    <mergeCell ref="Y25:Y27"/>
    <mergeCell ref="Z25:Z27"/>
    <mergeCell ref="AA25:AB27"/>
    <mergeCell ref="D26:D27"/>
    <mergeCell ref="H26:H27"/>
    <mergeCell ref="I26:I27"/>
    <mergeCell ref="M26:M27"/>
    <mergeCell ref="N26:N27"/>
    <mergeCell ref="B39:O39"/>
    <mergeCell ref="D41:H41"/>
    <mergeCell ref="I41:M41"/>
    <mergeCell ref="N41:R41"/>
    <mergeCell ref="B33:B34"/>
    <mergeCell ref="C33:C34"/>
    <mergeCell ref="N33:R34"/>
    <mergeCell ref="S41:W41"/>
    <mergeCell ref="X41:Z41"/>
    <mergeCell ref="AA41:AB41"/>
    <mergeCell ref="B42:B44"/>
    <mergeCell ref="C42:C44"/>
    <mergeCell ref="D42:H44"/>
    <mergeCell ref="X42:X44"/>
    <mergeCell ref="Y42:Y44"/>
    <mergeCell ref="Z42:Z44"/>
    <mergeCell ref="AA42:AB44"/>
    <mergeCell ref="R46:R47"/>
    <mergeCell ref="S46:S47"/>
    <mergeCell ref="I43:I44"/>
    <mergeCell ref="M43:M44"/>
    <mergeCell ref="N43:N44"/>
    <mergeCell ref="R43:R44"/>
    <mergeCell ref="B45:B47"/>
    <mergeCell ref="C45:C47"/>
    <mergeCell ref="I45:M47"/>
    <mergeCell ref="D46:D47"/>
    <mergeCell ref="H46:H47"/>
    <mergeCell ref="N46:N47"/>
    <mergeCell ref="X45:X47"/>
    <mergeCell ref="Y45:Y47"/>
    <mergeCell ref="Z45:Z47"/>
    <mergeCell ref="AA45:AB47"/>
    <mergeCell ref="S43:S44"/>
    <mergeCell ref="W43:W44"/>
    <mergeCell ref="Z48:Z50"/>
    <mergeCell ref="AA48:AB50"/>
    <mergeCell ref="W46:W47"/>
    <mergeCell ref="B48:B50"/>
    <mergeCell ref="C48:C50"/>
    <mergeCell ref="N48:R50"/>
    <mergeCell ref="D49:D50"/>
    <mergeCell ref="H49:H50"/>
    <mergeCell ref="I49:I50"/>
    <mergeCell ref="M49:M50"/>
    <mergeCell ref="B51:B53"/>
    <mergeCell ref="C51:C53"/>
    <mergeCell ref="S51:W53"/>
    <mergeCell ref="X51:X53"/>
    <mergeCell ref="X48:X50"/>
    <mergeCell ref="Y48:Y50"/>
    <mergeCell ref="S49:S50"/>
    <mergeCell ref="W49:W50"/>
    <mergeCell ref="V55:W55"/>
    <mergeCell ref="Y51:Y53"/>
    <mergeCell ref="Z51:Z53"/>
    <mergeCell ref="AA51:AB53"/>
    <mergeCell ref="D52:D53"/>
    <mergeCell ref="H52:H53"/>
    <mergeCell ref="I52:I53"/>
    <mergeCell ref="M52:M53"/>
    <mergeCell ref="N52:N53"/>
    <mergeCell ref="R52:R53"/>
    <mergeCell ref="B56:B58"/>
    <mergeCell ref="C56:C58"/>
    <mergeCell ref="D56:H58"/>
    <mergeCell ref="S56:S58"/>
    <mergeCell ref="D55:H55"/>
    <mergeCell ref="I55:M55"/>
    <mergeCell ref="N55:R55"/>
    <mergeCell ref="T56:T58"/>
    <mergeCell ref="U56:U58"/>
    <mergeCell ref="V56:W58"/>
    <mergeCell ref="I57:I58"/>
    <mergeCell ref="M57:M58"/>
    <mergeCell ref="N57:N58"/>
    <mergeCell ref="R57:R58"/>
    <mergeCell ref="V59:W61"/>
    <mergeCell ref="D60:D61"/>
    <mergeCell ref="H60:H61"/>
    <mergeCell ref="N60:N61"/>
    <mergeCell ref="R60:R61"/>
    <mergeCell ref="B59:B61"/>
    <mergeCell ref="C59:C61"/>
    <mergeCell ref="I59:M61"/>
    <mergeCell ref="S59:S61"/>
    <mergeCell ref="B62:B64"/>
    <mergeCell ref="C62:C64"/>
    <mergeCell ref="N62:R64"/>
    <mergeCell ref="S62:S64"/>
    <mergeCell ref="T59:T61"/>
    <mergeCell ref="U59:U61"/>
    <mergeCell ref="V66:W66"/>
    <mergeCell ref="T62:T64"/>
    <mergeCell ref="U62:U64"/>
    <mergeCell ref="V62:W64"/>
    <mergeCell ref="D63:D64"/>
    <mergeCell ref="H63:H64"/>
    <mergeCell ref="I63:I64"/>
    <mergeCell ref="M63:M64"/>
    <mergeCell ref="B67:B69"/>
    <mergeCell ref="C67:C69"/>
    <mergeCell ref="D67:H69"/>
    <mergeCell ref="S67:S69"/>
    <mergeCell ref="D66:H66"/>
    <mergeCell ref="I66:M66"/>
    <mergeCell ref="N66:R66"/>
    <mergeCell ref="T67:T69"/>
    <mergeCell ref="U67:U69"/>
    <mergeCell ref="V67:W69"/>
    <mergeCell ref="I68:I69"/>
    <mergeCell ref="M68:M69"/>
    <mergeCell ref="N68:N69"/>
    <mergeCell ref="R68:R69"/>
    <mergeCell ref="U70:U72"/>
    <mergeCell ref="V70:W72"/>
    <mergeCell ref="D71:D72"/>
    <mergeCell ref="H71:H72"/>
    <mergeCell ref="N71:N72"/>
    <mergeCell ref="R71:R72"/>
    <mergeCell ref="I70:M72"/>
    <mergeCell ref="S70:S72"/>
    <mergeCell ref="M74:M75"/>
    <mergeCell ref="B73:B75"/>
    <mergeCell ref="C73:C75"/>
    <mergeCell ref="N73:R75"/>
    <mergeCell ref="S73:S75"/>
    <mergeCell ref="T70:T72"/>
    <mergeCell ref="B70:B72"/>
    <mergeCell ref="C70:C72"/>
    <mergeCell ref="D77:H77"/>
    <mergeCell ref="I77:M77"/>
    <mergeCell ref="N77:R77"/>
    <mergeCell ref="S77:W77"/>
    <mergeCell ref="T73:T75"/>
    <mergeCell ref="U73:U75"/>
    <mergeCell ref="V73:W75"/>
    <mergeCell ref="D74:D75"/>
    <mergeCell ref="H74:H75"/>
    <mergeCell ref="I74:I75"/>
    <mergeCell ref="X77:Z77"/>
    <mergeCell ref="AA77:AB77"/>
    <mergeCell ref="B78:B80"/>
    <mergeCell ref="C78:C80"/>
    <mergeCell ref="D78:H80"/>
    <mergeCell ref="X78:X80"/>
    <mergeCell ref="Y78:Y80"/>
    <mergeCell ref="Z78:Z80"/>
    <mergeCell ref="AA78:AB80"/>
    <mergeCell ref="I79:I80"/>
    <mergeCell ref="N82:N83"/>
    <mergeCell ref="R82:R83"/>
    <mergeCell ref="S82:S83"/>
    <mergeCell ref="W82:W83"/>
    <mergeCell ref="M79:M80"/>
    <mergeCell ref="N79:N80"/>
    <mergeCell ref="R79:R80"/>
    <mergeCell ref="S79:S80"/>
    <mergeCell ref="X81:X83"/>
    <mergeCell ref="Y81:Y83"/>
    <mergeCell ref="Z81:Z83"/>
    <mergeCell ref="AA81:AB83"/>
    <mergeCell ref="W79:W80"/>
    <mergeCell ref="B81:B83"/>
    <mergeCell ref="C81:C83"/>
    <mergeCell ref="I81:M83"/>
    <mergeCell ref="D82:D83"/>
    <mergeCell ref="H82:H83"/>
    <mergeCell ref="AA84:AB86"/>
    <mergeCell ref="D85:D86"/>
    <mergeCell ref="H85:H86"/>
    <mergeCell ref="I85:I86"/>
    <mergeCell ref="M85:M86"/>
    <mergeCell ref="S85:S86"/>
    <mergeCell ref="W85:W86"/>
    <mergeCell ref="N84:R86"/>
    <mergeCell ref="X84:X86"/>
    <mergeCell ref="B87:B89"/>
    <mergeCell ref="C87:C89"/>
    <mergeCell ref="S87:W89"/>
    <mergeCell ref="X87:X89"/>
    <mergeCell ref="Y84:Y86"/>
    <mergeCell ref="Z84:Z86"/>
    <mergeCell ref="B84:B86"/>
    <mergeCell ref="C84:C86"/>
    <mergeCell ref="Y87:Y89"/>
    <mergeCell ref="Z87:Z89"/>
    <mergeCell ref="AA87:AB89"/>
    <mergeCell ref="D88:D89"/>
    <mergeCell ref="H88:H89"/>
    <mergeCell ref="I88:I89"/>
    <mergeCell ref="M88:M89"/>
    <mergeCell ref="N88:N89"/>
    <mergeCell ref="R88:R89"/>
    <mergeCell ref="V202:W202"/>
    <mergeCell ref="P93:T94"/>
    <mergeCell ref="U93:W94"/>
    <mergeCell ref="P97:T98"/>
    <mergeCell ref="U97:W98"/>
    <mergeCell ref="B93:B94"/>
    <mergeCell ref="C93:C94"/>
    <mergeCell ref="B97:B98"/>
    <mergeCell ref="F94:G97"/>
    <mergeCell ref="L94:M97"/>
    <mergeCell ref="B101:O101"/>
    <mergeCell ref="D103:H103"/>
    <mergeCell ref="I103:M103"/>
    <mergeCell ref="N103:R103"/>
    <mergeCell ref="I96:J98"/>
    <mergeCell ref="C97:C98"/>
    <mergeCell ref="S103:W103"/>
    <mergeCell ref="X103:Z103"/>
    <mergeCell ref="AA103:AB103"/>
    <mergeCell ref="B104:B106"/>
    <mergeCell ref="C104:C106"/>
    <mergeCell ref="D104:H106"/>
    <mergeCell ref="X104:X106"/>
    <mergeCell ref="Y104:Y106"/>
    <mergeCell ref="Z104:Z106"/>
    <mergeCell ref="AA104:AB106"/>
    <mergeCell ref="R108:R109"/>
    <mergeCell ref="S108:S109"/>
    <mergeCell ref="I105:I106"/>
    <mergeCell ref="M105:M106"/>
    <mergeCell ref="N105:N106"/>
    <mergeCell ref="R105:R106"/>
    <mergeCell ref="B107:B109"/>
    <mergeCell ref="C107:C109"/>
    <mergeCell ref="I107:M109"/>
    <mergeCell ref="D108:D109"/>
    <mergeCell ref="H108:H109"/>
    <mergeCell ref="N108:N109"/>
    <mergeCell ref="X107:X109"/>
    <mergeCell ref="Y107:Y109"/>
    <mergeCell ref="Z107:Z109"/>
    <mergeCell ref="AA107:AB109"/>
    <mergeCell ref="S105:S106"/>
    <mergeCell ref="W105:W106"/>
    <mergeCell ref="Z110:Z112"/>
    <mergeCell ref="AA110:AB112"/>
    <mergeCell ref="W108:W109"/>
    <mergeCell ref="B110:B112"/>
    <mergeCell ref="C110:C112"/>
    <mergeCell ref="N110:R112"/>
    <mergeCell ref="D111:D112"/>
    <mergeCell ref="H111:H112"/>
    <mergeCell ref="I111:I112"/>
    <mergeCell ref="M111:M112"/>
    <mergeCell ref="B113:B115"/>
    <mergeCell ref="C113:C115"/>
    <mergeCell ref="S113:W115"/>
    <mergeCell ref="X113:X115"/>
    <mergeCell ref="X110:X112"/>
    <mergeCell ref="Y110:Y112"/>
    <mergeCell ref="S111:S112"/>
    <mergeCell ref="W111:W112"/>
    <mergeCell ref="V117:W117"/>
    <mergeCell ref="Y113:Y115"/>
    <mergeCell ref="Z113:Z115"/>
    <mergeCell ref="AA113:AB115"/>
    <mergeCell ref="D114:D115"/>
    <mergeCell ref="H114:H115"/>
    <mergeCell ref="I114:I115"/>
    <mergeCell ref="M114:M115"/>
    <mergeCell ref="N114:N115"/>
    <mergeCell ref="R114:R115"/>
    <mergeCell ref="B118:B120"/>
    <mergeCell ref="C118:C120"/>
    <mergeCell ref="D118:H120"/>
    <mergeCell ref="S118:S120"/>
    <mergeCell ref="D117:H117"/>
    <mergeCell ref="I117:M117"/>
    <mergeCell ref="N117:R117"/>
    <mergeCell ref="T118:T120"/>
    <mergeCell ref="U118:U120"/>
    <mergeCell ref="V118:W120"/>
    <mergeCell ref="I119:I120"/>
    <mergeCell ref="M119:M120"/>
    <mergeCell ref="N119:N120"/>
    <mergeCell ref="R119:R120"/>
    <mergeCell ref="V121:W123"/>
    <mergeCell ref="D122:D123"/>
    <mergeCell ref="H122:H123"/>
    <mergeCell ref="N122:N123"/>
    <mergeCell ref="R122:R123"/>
    <mergeCell ref="B121:B123"/>
    <mergeCell ref="C121:C123"/>
    <mergeCell ref="I121:M123"/>
    <mergeCell ref="S121:S123"/>
    <mergeCell ref="B124:B126"/>
    <mergeCell ref="C124:C126"/>
    <mergeCell ref="N124:R126"/>
    <mergeCell ref="S124:S126"/>
    <mergeCell ref="T121:T123"/>
    <mergeCell ref="U121:U123"/>
    <mergeCell ref="V128:W128"/>
    <mergeCell ref="T124:T126"/>
    <mergeCell ref="U124:U126"/>
    <mergeCell ref="V124:W126"/>
    <mergeCell ref="D125:D126"/>
    <mergeCell ref="H125:H126"/>
    <mergeCell ref="I125:I126"/>
    <mergeCell ref="M125:M126"/>
    <mergeCell ref="B129:B131"/>
    <mergeCell ref="C129:C131"/>
    <mergeCell ref="D129:H131"/>
    <mergeCell ref="S129:S131"/>
    <mergeCell ref="D128:H128"/>
    <mergeCell ref="I128:M128"/>
    <mergeCell ref="N128:R128"/>
    <mergeCell ref="T129:T131"/>
    <mergeCell ref="U129:U131"/>
    <mergeCell ref="V129:W131"/>
    <mergeCell ref="I130:I131"/>
    <mergeCell ref="M130:M131"/>
    <mergeCell ref="N130:N131"/>
    <mergeCell ref="R130:R131"/>
    <mergeCell ref="V132:W134"/>
    <mergeCell ref="D133:D134"/>
    <mergeCell ref="H133:H134"/>
    <mergeCell ref="N133:N134"/>
    <mergeCell ref="R133:R134"/>
    <mergeCell ref="B132:B134"/>
    <mergeCell ref="C132:C134"/>
    <mergeCell ref="I132:M134"/>
    <mergeCell ref="S132:S134"/>
    <mergeCell ref="B135:B137"/>
    <mergeCell ref="C135:C137"/>
    <mergeCell ref="N135:R137"/>
    <mergeCell ref="S135:S137"/>
    <mergeCell ref="T132:T134"/>
    <mergeCell ref="U132:U134"/>
    <mergeCell ref="V139:W139"/>
    <mergeCell ref="T135:T137"/>
    <mergeCell ref="U135:U137"/>
    <mergeCell ref="V135:W137"/>
    <mergeCell ref="D136:D137"/>
    <mergeCell ref="H136:H137"/>
    <mergeCell ref="I136:I137"/>
    <mergeCell ref="M136:M137"/>
    <mergeCell ref="B140:B142"/>
    <mergeCell ref="C140:C142"/>
    <mergeCell ref="D140:H142"/>
    <mergeCell ref="S140:S142"/>
    <mergeCell ref="D139:H139"/>
    <mergeCell ref="I139:M139"/>
    <mergeCell ref="N139:R139"/>
    <mergeCell ref="T140:T142"/>
    <mergeCell ref="U140:U142"/>
    <mergeCell ref="V140:W142"/>
    <mergeCell ref="I141:I142"/>
    <mergeCell ref="M141:M142"/>
    <mergeCell ref="N141:N142"/>
    <mergeCell ref="R141:R142"/>
    <mergeCell ref="V143:W145"/>
    <mergeCell ref="D144:D145"/>
    <mergeCell ref="H144:H145"/>
    <mergeCell ref="N144:N145"/>
    <mergeCell ref="R144:R145"/>
    <mergeCell ref="B143:B145"/>
    <mergeCell ref="C143:C145"/>
    <mergeCell ref="I143:M145"/>
    <mergeCell ref="S143:S145"/>
    <mergeCell ref="B146:B148"/>
    <mergeCell ref="C146:C148"/>
    <mergeCell ref="N146:R148"/>
    <mergeCell ref="S146:S148"/>
    <mergeCell ref="T143:T145"/>
    <mergeCell ref="U143:U145"/>
    <mergeCell ref="V150:W150"/>
    <mergeCell ref="T146:T148"/>
    <mergeCell ref="U146:U148"/>
    <mergeCell ref="V146:W148"/>
    <mergeCell ref="D147:D148"/>
    <mergeCell ref="H147:H148"/>
    <mergeCell ref="I147:I148"/>
    <mergeCell ref="M147:M148"/>
    <mergeCell ref="B151:B153"/>
    <mergeCell ref="C151:C153"/>
    <mergeCell ref="D151:H153"/>
    <mergeCell ref="S151:S153"/>
    <mergeCell ref="D150:H150"/>
    <mergeCell ref="I150:M150"/>
    <mergeCell ref="N150:R150"/>
    <mergeCell ref="T151:T153"/>
    <mergeCell ref="U151:U153"/>
    <mergeCell ref="V151:W153"/>
    <mergeCell ref="I152:I153"/>
    <mergeCell ref="M152:M153"/>
    <mergeCell ref="N152:N153"/>
    <mergeCell ref="R152:R153"/>
    <mergeCell ref="V154:W156"/>
    <mergeCell ref="D155:D156"/>
    <mergeCell ref="H155:H156"/>
    <mergeCell ref="N155:N156"/>
    <mergeCell ref="R155:R156"/>
    <mergeCell ref="B154:B156"/>
    <mergeCell ref="C154:C156"/>
    <mergeCell ref="I154:M156"/>
    <mergeCell ref="S154:S156"/>
    <mergeCell ref="B157:B159"/>
    <mergeCell ref="C157:C159"/>
    <mergeCell ref="N157:R159"/>
    <mergeCell ref="S157:S159"/>
    <mergeCell ref="T154:T156"/>
    <mergeCell ref="U154:U156"/>
    <mergeCell ref="V161:W161"/>
    <mergeCell ref="T157:T159"/>
    <mergeCell ref="U157:U159"/>
    <mergeCell ref="V157:W159"/>
    <mergeCell ref="D158:D159"/>
    <mergeCell ref="H158:H159"/>
    <mergeCell ref="I158:I159"/>
    <mergeCell ref="M158:M159"/>
    <mergeCell ref="B162:B164"/>
    <mergeCell ref="C162:C164"/>
    <mergeCell ref="D162:H164"/>
    <mergeCell ref="S162:S164"/>
    <mergeCell ref="D161:H161"/>
    <mergeCell ref="I161:M161"/>
    <mergeCell ref="N161:R161"/>
    <mergeCell ref="T162:T164"/>
    <mergeCell ref="U162:U164"/>
    <mergeCell ref="V162:W164"/>
    <mergeCell ref="I163:I164"/>
    <mergeCell ref="M163:M164"/>
    <mergeCell ref="N163:N164"/>
    <mergeCell ref="R163:R164"/>
    <mergeCell ref="U165:U167"/>
    <mergeCell ref="V165:W167"/>
    <mergeCell ref="D166:D167"/>
    <mergeCell ref="H166:H167"/>
    <mergeCell ref="N166:N167"/>
    <mergeCell ref="R166:R167"/>
    <mergeCell ref="I165:M167"/>
    <mergeCell ref="S165:S167"/>
    <mergeCell ref="M169:M170"/>
    <mergeCell ref="B168:B170"/>
    <mergeCell ref="C168:C170"/>
    <mergeCell ref="N168:R170"/>
    <mergeCell ref="S168:S170"/>
    <mergeCell ref="T165:T167"/>
    <mergeCell ref="B165:B167"/>
    <mergeCell ref="C165:C167"/>
    <mergeCell ref="D172:H172"/>
    <mergeCell ref="I172:M172"/>
    <mergeCell ref="N172:R172"/>
    <mergeCell ref="V172:W172"/>
    <mergeCell ref="T168:T170"/>
    <mergeCell ref="U168:U170"/>
    <mergeCell ref="V168:W170"/>
    <mergeCell ref="D169:D170"/>
    <mergeCell ref="H169:H170"/>
    <mergeCell ref="I169:I170"/>
    <mergeCell ref="V173:W175"/>
    <mergeCell ref="I174:I175"/>
    <mergeCell ref="M174:M175"/>
    <mergeCell ref="N174:N175"/>
    <mergeCell ref="R174:R175"/>
    <mergeCell ref="B173:B175"/>
    <mergeCell ref="C173:C175"/>
    <mergeCell ref="D173:H175"/>
    <mergeCell ref="S173:S175"/>
    <mergeCell ref="B176:B178"/>
    <mergeCell ref="C176:C178"/>
    <mergeCell ref="I176:M178"/>
    <mergeCell ref="S176:S178"/>
    <mergeCell ref="T173:T175"/>
    <mergeCell ref="U173:U175"/>
    <mergeCell ref="T176:T178"/>
    <mergeCell ref="U176:U178"/>
    <mergeCell ref="V176:W178"/>
    <mergeCell ref="D177:D178"/>
    <mergeCell ref="H177:H178"/>
    <mergeCell ref="N177:N178"/>
    <mergeCell ref="R177:R178"/>
    <mergeCell ref="V179:W181"/>
    <mergeCell ref="D180:D181"/>
    <mergeCell ref="H180:H181"/>
    <mergeCell ref="I180:I181"/>
    <mergeCell ref="M180:M181"/>
    <mergeCell ref="B179:B181"/>
    <mergeCell ref="C179:C181"/>
    <mergeCell ref="N179:R181"/>
    <mergeCell ref="S179:S181"/>
    <mergeCell ref="B190:B191"/>
    <mergeCell ref="C190:C191"/>
    <mergeCell ref="C194:C195"/>
    <mergeCell ref="B194:B195"/>
    <mergeCell ref="T179:T181"/>
    <mergeCell ref="U179:U181"/>
    <mergeCell ref="C186:C187"/>
    <mergeCell ref="B186:B187"/>
    <mergeCell ref="Y196:AA197"/>
    <mergeCell ref="T196:X197"/>
    <mergeCell ref="T184:X185"/>
    <mergeCell ref="Y184:AA185"/>
    <mergeCell ref="Y188:AA189"/>
    <mergeCell ref="T188:X189"/>
    <mergeCell ref="H189:I192"/>
    <mergeCell ref="F191:G194"/>
    <mergeCell ref="K191:L193"/>
    <mergeCell ref="N189:O192"/>
    <mergeCell ref="T192:X193"/>
    <mergeCell ref="Y192:AA193"/>
    <mergeCell ref="B203:B205"/>
    <mergeCell ref="C203:C205"/>
    <mergeCell ref="D203:H205"/>
    <mergeCell ref="S203:S205"/>
    <mergeCell ref="P185:Q188"/>
    <mergeCell ref="P193:Q196"/>
    <mergeCell ref="B200:O200"/>
    <mergeCell ref="D202:H202"/>
    <mergeCell ref="I202:M202"/>
    <mergeCell ref="N202:R202"/>
    <mergeCell ref="T203:T205"/>
    <mergeCell ref="U203:U205"/>
    <mergeCell ref="V203:W205"/>
    <mergeCell ref="I204:I205"/>
    <mergeCell ref="M204:M205"/>
    <mergeCell ref="N204:N205"/>
    <mergeCell ref="R204:R205"/>
    <mergeCell ref="V206:W208"/>
    <mergeCell ref="D207:D208"/>
    <mergeCell ref="H207:H208"/>
    <mergeCell ref="N207:N208"/>
    <mergeCell ref="R207:R208"/>
    <mergeCell ref="B206:B208"/>
    <mergeCell ref="C206:C208"/>
    <mergeCell ref="I206:M208"/>
    <mergeCell ref="S206:S208"/>
    <mergeCell ref="B209:B211"/>
    <mergeCell ref="C209:C211"/>
    <mergeCell ref="N209:R211"/>
    <mergeCell ref="S209:S211"/>
    <mergeCell ref="T206:T208"/>
    <mergeCell ref="U206:U208"/>
    <mergeCell ref="V213:W213"/>
    <mergeCell ref="T209:T211"/>
    <mergeCell ref="U209:U211"/>
    <mergeCell ref="V209:W211"/>
    <mergeCell ref="D210:D211"/>
    <mergeCell ref="H210:H211"/>
    <mergeCell ref="I210:I211"/>
    <mergeCell ref="M210:M211"/>
    <mergeCell ref="B214:B216"/>
    <mergeCell ref="C214:C216"/>
    <mergeCell ref="D214:H216"/>
    <mergeCell ref="S214:S216"/>
    <mergeCell ref="D213:H213"/>
    <mergeCell ref="I213:M213"/>
    <mergeCell ref="N213:R213"/>
    <mergeCell ref="T214:T216"/>
    <mergeCell ref="U214:U216"/>
    <mergeCell ref="V214:W216"/>
    <mergeCell ref="I215:I216"/>
    <mergeCell ref="M215:M216"/>
    <mergeCell ref="N215:N216"/>
    <mergeCell ref="R215:R216"/>
    <mergeCell ref="V217:W219"/>
    <mergeCell ref="D218:D219"/>
    <mergeCell ref="H218:H219"/>
    <mergeCell ref="N218:N219"/>
    <mergeCell ref="R218:R219"/>
    <mergeCell ref="B217:B219"/>
    <mergeCell ref="C217:C219"/>
    <mergeCell ref="I217:M219"/>
    <mergeCell ref="S217:S219"/>
    <mergeCell ref="B220:B222"/>
    <mergeCell ref="C220:C222"/>
    <mergeCell ref="N220:R222"/>
    <mergeCell ref="S220:S222"/>
    <mergeCell ref="T217:T219"/>
    <mergeCell ref="U217:U219"/>
    <mergeCell ref="V224:W224"/>
    <mergeCell ref="T220:T222"/>
    <mergeCell ref="U220:U222"/>
    <mergeCell ref="V220:W222"/>
    <mergeCell ref="D221:D222"/>
    <mergeCell ref="H221:H222"/>
    <mergeCell ref="I221:I222"/>
    <mergeCell ref="M221:M222"/>
    <mergeCell ref="B225:B227"/>
    <mergeCell ref="C225:C227"/>
    <mergeCell ref="D225:H227"/>
    <mergeCell ref="S225:S227"/>
    <mergeCell ref="D224:H224"/>
    <mergeCell ref="I224:M224"/>
    <mergeCell ref="N224:R224"/>
    <mergeCell ref="T225:T227"/>
    <mergeCell ref="U225:U227"/>
    <mergeCell ref="V225:W227"/>
    <mergeCell ref="I226:I227"/>
    <mergeCell ref="M226:M227"/>
    <mergeCell ref="N226:N227"/>
    <mergeCell ref="R226:R227"/>
    <mergeCell ref="V228:W230"/>
    <mergeCell ref="D229:D230"/>
    <mergeCell ref="H229:H230"/>
    <mergeCell ref="N229:N230"/>
    <mergeCell ref="R229:R230"/>
    <mergeCell ref="B228:B230"/>
    <mergeCell ref="C228:C230"/>
    <mergeCell ref="I228:M230"/>
    <mergeCell ref="S228:S230"/>
    <mergeCell ref="B231:B233"/>
    <mergeCell ref="C231:C233"/>
    <mergeCell ref="N231:R233"/>
    <mergeCell ref="S231:S233"/>
    <mergeCell ref="T228:T230"/>
    <mergeCell ref="U228:U230"/>
    <mergeCell ref="V235:W235"/>
    <mergeCell ref="T231:T233"/>
    <mergeCell ref="U231:U233"/>
    <mergeCell ref="V231:W233"/>
    <mergeCell ref="D232:D233"/>
    <mergeCell ref="H232:H233"/>
    <mergeCell ref="I232:I233"/>
    <mergeCell ref="M232:M233"/>
    <mergeCell ref="B236:B238"/>
    <mergeCell ref="C236:C238"/>
    <mergeCell ref="D236:H238"/>
    <mergeCell ref="S236:S238"/>
    <mergeCell ref="D235:H235"/>
    <mergeCell ref="I235:M235"/>
    <mergeCell ref="N235:R235"/>
    <mergeCell ref="T236:T238"/>
    <mergeCell ref="U236:U238"/>
    <mergeCell ref="V236:W238"/>
    <mergeCell ref="I237:I238"/>
    <mergeCell ref="M237:M238"/>
    <mergeCell ref="N237:N238"/>
    <mergeCell ref="R237:R238"/>
    <mergeCell ref="V239:W241"/>
    <mergeCell ref="D240:D241"/>
    <mergeCell ref="H240:H241"/>
    <mergeCell ref="N240:N241"/>
    <mergeCell ref="R240:R241"/>
    <mergeCell ref="B239:B241"/>
    <mergeCell ref="C239:C241"/>
    <mergeCell ref="I239:M241"/>
    <mergeCell ref="S239:S241"/>
    <mergeCell ref="B242:B244"/>
    <mergeCell ref="C242:C244"/>
    <mergeCell ref="N242:R244"/>
    <mergeCell ref="S242:S244"/>
    <mergeCell ref="T239:T241"/>
    <mergeCell ref="U239:U241"/>
    <mergeCell ref="V246:W246"/>
    <mergeCell ref="T242:T244"/>
    <mergeCell ref="U242:U244"/>
    <mergeCell ref="V242:W244"/>
    <mergeCell ref="D243:D244"/>
    <mergeCell ref="H243:H244"/>
    <mergeCell ref="I243:I244"/>
    <mergeCell ref="M243:M244"/>
    <mergeCell ref="B247:B249"/>
    <mergeCell ref="C247:C249"/>
    <mergeCell ref="D247:H249"/>
    <mergeCell ref="S247:S249"/>
    <mergeCell ref="D246:H246"/>
    <mergeCell ref="I246:M246"/>
    <mergeCell ref="N246:R246"/>
    <mergeCell ref="T247:T249"/>
    <mergeCell ref="U247:U249"/>
    <mergeCell ref="V247:W249"/>
    <mergeCell ref="I248:I249"/>
    <mergeCell ref="M248:M249"/>
    <mergeCell ref="N248:N249"/>
    <mergeCell ref="R248:R249"/>
    <mergeCell ref="V250:W252"/>
    <mergeCell ref="D251:D252"/>
    <mergeCell ref="H251:H252"/>
    <mergeCell ref="N251:N252"/>
    <mergeCell ref="R251:R252"/>
    <mergeCell ref="B250:B252"/>
    <mergeCell ref="C250:C252"/>
    <mergeCell ref="I250:M252"/>
    <mergeCell ref="S250:S252"/>
    <mergeCell ref="B253:B255"/>
    <mergeCell ref="C253:C255"/>
    <mergeCell ref="N253:R255"/>
    <mergeCell ref="S253:S255"/>
    <mergeCell ref="T250:T252"/>
    <mergeCell ref="U250:U252"/>
    <mergeCell ref="V257:W257"/>
    <mergeCell ref="T253:T255"/>
    <mergeCell ref="U253:U255"/>
    <mergeCell ref="V253:W255"/>
    <mergeCell ref="D254:D255"/>
    <mergeCell ref="H254:H255"/>
    <mergeCell ref="I254:I255"/>
    <mergeCell ref="M254:M255"/>
    <mergeCell ref="B258:B260"/>
    <mergeCell ref="C258:C260"/>
    <mergeCell ref="D258:H260"/>
    <mergeCell ref="S258:S260"/>
    <mergeCell ref="D257:H257"/>
    <mergeCell ref="I257:M257"/>
    <mergeCell ref="N257:R257"/>
    <mergeCell ref="T258:T260"/>
    <mergeCell ref="U258:U260"/>
    <mergeCell ref="V258:W260"/>
    <mergeCell ref="I259:I260"/>
    <mergeCell ref="M259:M260"/>
    <mergeCell ref="N259:N260"/>
    <mergeCell ref="R259:R260"/>
    <mergeCell ref="U261:U263"/>
    <mergeCell ref="V261:W263"/>
    <mergeCell ref="D262:D263"/>
    <mergeCell ref="H262:H263"/>
    <mergeCell ref="N262:N263"/>
    <mergeCell ref="R262:R263"/>
    <mergeCell ref="I261:M263"/>
    <mergeCell ref="S261:S263"/>
    <mergeCell ref="M265:M266"/>
    <mergeCell ref="B264:B266"/>
    <mergeCell ref="C264:C266"/>
    <mergeCell ref="N264:R266"/>
    <mergeCell ref="S264:S266"/>
    <mergeCell ref="T261:T263"/>
    <mergeCell ref="B261:B263"/>
    <mergeCell ref="C261:C263"/>
    <mergeCell ref="D268:H268"/>
    <mergeCell ref="I268:M268"/>
    <mergeCell ref="N268:R268"/>
    <mergeCell ref="V268:W268"/>
    <mergeCell ref="T264:T266"/>
    <mergeCell ref="U264:U266"/>
    <mergeCell ref="V264:W266"/>
    <mergeCell ref="D265:D266"/>
    <mergeCell ref="H265:H266"/>
    <mergeCell ref="I265:I266"/>
    <mergeCell ref="V269:W271"/>
    <mergeCell ref="I270:I271"/>
    <mergeCell ref="M270:M271"/>
    <mergeCell ref="N270:N271"/>
    <mergeCell ref="R270:R271"/>
    <mergeCell ref="B269:B271"/>
    <mergeCell ref="C269:C271"/>
    <mergeCell ref="D269:H271"/>
    <mergeCell ref="S269:S271"/>
    <mergeCell ref="B272:B274"/>
    <mergeCell ref="C272:C274"/>
    <mergeCell ref="I272:M274"/>
    <mergeCell ref="S272:S274"/>
    <mergeCell ref="T269:T271"/>
    <mergeCell ref="U269:U271"/>
    <mergeCell ref="T272:T274"/>
    <mergeCell ref="U272:U274"/>
    <mergeCell ref="V272:W274"/>
    <mergeCell ref="D273:D274"/>
    <mergeCell ref="H273:H274"/>
    <mergeCell ref="N273:N274"/>
    <mergeCell ref="R273:R274"/>
    <mergeCell ref="U275:U277"/>
    <mergeCell ref="V275:W277"/>
    <mergeCell ref="D276:D277"/>
    <mergeCell ref="H276:H277"/>
    <mergeCell ref="I276:I277"/>
    <mergeCell ref="M276:M277"/>
    <mergeCell ref="N275:R277"/>
    <mergeCell ref="S275:S277"/>
    <mergeCell ref="C282:C283"/>
    <mergeCell ref="C286:C287"/>
    <mergeCell ref="B286:B287"/>
    <mergeCell ref="T275:T277"/>
    <mergeCell ref="B275:B277"/>
    <mergeCell ref="C275:C277"/>
    <mergeCell ref="B290:B291"/>
    <mergeCell ref="C290:C291"/>
    <mergeCell ref="T280:X281"/>
    <mergeCell ref="Y280:AA281"/>
    <mergeCell ref="Y284:AA285"/>
    <mergeCell ref="T284:X285"/>
    <mergeCell ref="T288:X289"/>
    <mergeCell ref="Y288:AA289"/>
    <mergeCell ref="P281:Q284"/>
    <mergeCell ref="B282:B283"/>
    <mergeCell ref="Y292:AA293"/>
    <mergeCell ref="T292:X293"/>
    <mergeCell ref="H285:I288"/>
    <mergeCell ref="F287:G290"/>
    <mergeCell ref="K287:L289"/>
    <mergeCell ref="N285:O288"/>
    <mergeCell ref="P289:Q292"/>
  </mergeCells>
  <conditionalFormatting sqref="B258:B266 B129:B137 B118:B126 B56:B64 B162:B170 B151:B159 B140:B148 B214:B222 B203:B211 B173:B181 B247:B255 B236:B244 B225:B233 B269:B277 B5:B13 B67:B75">
    <cfRule type="expression" priority="1" dxfId="10" stopIfTrue="1">
      <formula>V5=1</formula>
    </cfRule>
    <cfRule type="expression" priority="2" dxfId="11" stopIfTrue="1">
      <formula>V5=2</formula>
    </cfRule>
  </conditionalFormatting>
  <conditionalFormatting sqref="B16:B27 B78:B90 B42:B53 B104:B115">
    <cfRule type="expression" priority="3" dxfId="10" stopIfTrue="1">
      <formula>AA16=1</formula>
    </cfRule>
    <cfRule type="expression" priority="4" dxfId="11" stopIfTrue="1">
      <formula>AA16=2</formula>
    </cfRule>
  </conditionalFormatting>
  <conditionalFormatting sqref="V5:W13 AA16:AB27 V56:W64 V67:W75 AA42:AB53 AA78:AB90 AA104:AB115 V118:W126 V129:W137 V140:W148 V151:W159 V162:W170 V173:W181 V203:W211 V214:W222 V225:W233 V236:W244 V247:W255 V258:W266 V269:W277">
    <cfRule type="cellIs" priority="5" dxfId="12" operator="equal" stopIfTrue="1">
      <formula>1</formula>
    </cfRule>
    <cfRule type="cellIs" priority="6" dxfId="13" operator="equal" stopIfTrue="1">
      <formula>2</formula>
    </cfRule>
  </conditionalFormatting>
  <conditionalFormatting sqref="C5:C13 C56:C64 C67:C75 C118:C126 C129:C137 C140:C148 C151:C159 C162:C170 C173:C181 C203:C211 C214:C222 C225:C233 C236:C244 C247:C255 C258:C266 C269:C277">
    <cfRule type="expression" priority="7" dxfId="10" stopIfTrue="1">
      <formula>V5=1</formula>
    </cfRule>
    <cfRule type="expression" priority="8" dxfId="11" stopIfTrue="1">
      <formula>V5=2</formula>
    </cfRule>
  </conditionalFormatting>
  <conditionalFormatting sqref="C16:C27 C104:C115 C78:C90 C42:C53">
    <cfRule type="expression" priority="9" dxfId="10" stopIfTrue="1">
      <formula>AA16=1</formula>
    </cfRule>
    <cfRule type="expression" priority="10" dxfId="11" stopIfTrue="1">
      <formula>AA16=2</formula>
    </cfRule>
  </conditionalFormatting>
  <printOptions/>
  <pageMargins left="0.75" right="0.75" top="0.96" bottom="1" header="0.512" footer="0.512"/>
  <pageSetup horizontalDpi="360" verticalDpi="360" orientation="portrait" paperSize="9" scale="60" r:id="rId2"/>
  <rowBreaks count="3" manualBreakCount="3">
    <brk id="76" max="255" man="1"/>
    <brk id="160" max="255" man="1"/>
    <brk id="2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2020-08-23T09:54:20Z</cp:lastPrinted>
  <dcterms:created xsi:type="dcterms:W3CDTF">2020-08-14T07:29:02Z</dcterms:created>
  <dcterms:modified xsi:type="dcterms:W3CDTF">2020-08-23T10:34:03Z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