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749" activeTab="0"/>
  </bookViews>
  <sheets>
    <sheet name="表紙" sheetId="1" r:id="rId1"/>
    <sheet name="シングルス" sheetId="2" r:id="rId2"/>
    <sheet name="ダブルス" sheetId="3" r:id="rId3"/>
  </sheets>
  <definedNames>
    <definedName name="_xlnm.Print_Area" localSheetId="1">'シングルス'!$A$1:$AH$134</definedName>
    <definedName name="_xlnm.Print_Area" localSheetId="2">'ダブルス'!$A$1:$AH$66</definedName>
    <definedName name="_xlnm.Print_Area" localSheetId="0">'表紙'!$A$1:$I$47</definedName>
  </definedNames>
  <calcPr fullCalcOnLoad="1"/>
</workbook>
</file>

<file path=xl/sharedStrings.xml><?xml version="1.0" encoding="utf-8"?>
<sst xmlns="http://schemas.openxmlformats.org/spreadsheetml/2006/main" count="538" uniqueCount="141">
  <si>
    <t>バドミントン選手権大会</t>
  </si>
  <si>
    <t>期　　日</t>
  </si>
  <si>
    <t>場　　所</t>
  </si>
  <si>
    <t>山根総合体育館</t>
  </si>
  <si>
    <t>主　　催</t>
  </si>
  <si>
    <t>新居浜ジュニアバドミントン連盟（新居浜JBC)</t>
  </si>
  <si>
    <t>後　　援</t>
  </si>
  <si>
    <t>新居浜市バドミントン協会</t>
  </si>
  <si>
    <t>新居浜市教育委員会</t>
  </si>
  <si>
    <t>女子シングルス１部</t>
  </si>
  <si>
    <t>女子シングルス２部</t>
  </si>
  <si>
    <t>女子ダブルス１部</t>
  </si>
  <si>
    <t>女子ダブルス２部</t>
  </si>
  <si>
    <t>男子シングルス１部</t>
  </si>
  <si>
    <t>男子シングルス２部</t>
  </si>
  <si>
    <t>勝敗</t>
  </si>
  <si>
    <t>順位</t>
  </si>
  <si>
    <t>第２５回新居浜市小学生</t>
  </si>
  <si>
    <t>令和３年３月１４日（日）</t>
  </si>
  <si>
    <t>男子ダブルス１部</t>
  </si>
  <si>
    <t>男子ダブルス２部</t>
  </si>
  <si>
    <t>-</t>
  </si>
  <si>
    <t>-</t>
  </si>
  <si>
    <t>-</t>
  </si>
  <si>
    <t>-</t>
  </si>
  <si>
    <t>-</t>
  </si>
  <si>
    <t>-</t>
  </si>
  <si>
    <t>-</t>
  </si>
  <si>
    <t>(神　郷)</t>
  </si>
  <si>
    <t>(角　野)</t>
  </si>
  <si>
    <t>(惣　開)</t>
  </si>
  <si>
    <t>(新　小)</t>
  </si>
  <si>
    <t>白石鼓太郎</t>
  </si>
  <si>
    <t>近藤　心博</t>
  </si>
  <si>
    <t>杉山　一真</t>
  </si>
  <si>
    <t>波多　瑛太</t>
  </si>
  <si>
    <t>井上　翔稀</t>
  </si>
  <si>
    <t>井上</t>
  </si>
  <si>
    <t>波多</t>
  </si>
  <si>
    <t>杉山</t>
  </si>
  <si>
    <t>近藤</t>
  </si>
  <si>
    <t>白石</t>
  </si>
  <si>
    <t>Bブロック</t>
  </si>
  <si>
    <t>-</t>
  </si>
  <si>
    <t>-</t>
  </si>
  <si>
    <t>-</t>
  </si>
  <si>
    <t>Cブロック</t>
  </si>
  <si>
    <t>-</t>
  </si>
  <si>
    <t>Aブロック</t>
  </si>
  <si>
    <t>(多喜浜)</t>
  </si>
  <si>
    <t>(船　木)</t>
  </si>
  <si>
    <t>森　　弘晴</t>
  </si>
  <si>
    <t>井上　　禮</t>
  </si>
  <si>
    <t>井上</t>
  </si>
  <si>
    <t>森</t>
  </si>
  <si>
    <t>石川</t>
  </si>
  <si>
    <t>岸田　舷希</t>
  </si>
  <si>
    <t>杉本　悠太</t>
  </si>
  <si>
    <t>松場　来羽</t>
  </si>
  <si>
    <t>松場</t>
  </si>
  <si>
    <t>杉本</t>
  </si>
  <si>
    <t>岸田</t>
  </si>
  <si>
    <t>A1</t>
  </si>
  <si>
    <t>B1</t>
  </si>
  <si>
    <t>(大生院)</t>
  </si>
  <si>
    <t>(船　木)</t>
  </si>
  <si>
    <t>(角　野)</t>
  </si>
  <si>
    <t>(中　萩)</t>
  </si>
  <si>
    <t>大中　瑞穂</t>
  </si>
  <si>
    <t>田中　暁葉</t>
  </si>
  <si>
    <t>丸金　実生</t>
  </si>
  <si>
    <t>神野ななほ</t>
  </si>
  <si>
    <t>片上　紗来</t>
  </si>
  <si>
    <t>篠藤　美佑</t>
  </si>
  <si>
    <t>藤本　桜彩</t>
  </si>
  <si>
    <t>秋月　花心</t>
  </si>
  <si>
    <t>鍵山</t>
  </si>
  <si>
    <t>秋月</t>
  </si>
  <si>
    <t>藤本</t>
  </si>
  <si>
    <t>篠藤</t>
  </si>
  <si>
    <t>片上</t>
  </si>
  <si>
    <t>神野</t>
  </si>
  <si>
    <t>丸金</t>
  </si>
  <si>
    <t>田中</t>
  </si>
  <si>
    <t>大中</t>
  </si>
  <si>
    <t>C1</t>
  </si>
  <si>
    <t>-</t>
  </si>
  <si>
    <t>(宮　西)</t>
  </si>
  <si>
    <t>樋口　　凜</t>
  </si>
  <si>
    <t>坂出　六花</t>
  </si>
  <si>
    <t>森本　莉香</t>
  </si>
  <si>
    <t>黒川　悠月</t>
  </si>
  <si>
    <t>森　陽葉里</t>
  </si>
  <si>
    <t>藤原</t>
  </si>
  <si>
    <t>黒川</t>
  </si>
  <si>
    <t>森本</t>
  </si>
  <si>
    <t>坂出</t>
  </si>
  <si>
    <t>樋口</t>
  </si>
  <si>
    <t>（神　郷）</t>
  </si>
  <si>
    <t>白石鼓太郎
杉山　一真</t>
  </si>
  <si>
    <t>（新　小）
（惣　開）</t>
  </si>
  <si>
    <t>-</t>
  </si>
  <si>
    <t>-</t>
  </si>
  <si>
    <t>-</t>
  </si>
  <si>
    <t>近藤　心博
波多　瑛太</t>
  </si>
  <si>
    <t>岸田　舷希
森　　弘晴</t>
  </si>
  <si>
    <t>松場　来羽
石川　将寛</t>
  </si>
  <si>
    <t>松場・石川</t>
  </si>
  <si>
    <t>岸田・森</t>
  </si>
  <si>
    <t>近藤・波多</t>
  </si>
  <si>
    <t>-</t>
  </si>
  <si>
    <t>神野ななほ
秋月　花心</t>
  </si>
  <si>
    <t>篠藤　美佑
森　陽葉里</t>
  </si>
  <si>
    <t>片上　紗来
大中　瑞穂</t>
  </si>
  <si>
    <t>田中　暁葉
秋本　華奈</t>
  </si>
  <si>
    <t>丸金　実生
藤本　桜彩</t>
  </si>
  <si>
    <t>丸金・藤本</t>
  </si>
  <si>
    <t>田中・秋本</t>
  </si>
  <si>
    <t>片上・大中</t>
  </si>
  <si>
    <t>篠藤・森</t>
  </si>
  <si>
    <t>神野・秋月</t>
  </si>
  <si>
    <t>-</t>
  </si>
  <si>
    <t>樋口　　凜
小寺　真瑚</t>
  </si>
  <si>
    <t>鍵山　琴巴
藤原　柚希</t>
  </si>
  <si>
    <r>
      <t xml:space="preserve">坂出　六花
</t>
    </r>
    <r>
      <rPr>
        <sz val="9"/>
        <color indexed="8"/>
        <rFont val="ＭＳ Ｐゴシック"/>
        <family val="3"/>
      </rPr>
      <t>難波江つぐみ</t>
    </r>
  </si>
  <si>
    <t>森本　莉香
黒川　悠月</t>
  </si>
  <si>
    <t>森本・黒川</t>
  </si>
  <si>
    <t>坂出・難波江</t>
  </si>
  <si>
    <t>鍵山・藤原</t>
  </si>
  <si>
    <t>樋口・小寺</t>
  </si>
  <si>
    <t>井上　翔稀
井上　   禮</t>
  </si>
  <si>
    <t>杉本　悠太
加藤　蒼馬</t>
  </si>
  <si>
    <t>杉本・加藤</t>
  </si>
  <si>
    <t>21-19
21-12</t>
  </si>
  <si>
    <t>19-21
12-21</t>
  </si>
  <si>
    <t>15-09
15-07</t>
  </si>
  <si>
    <t>藤原　柚希</t>
  </si>
  <si>
    <t>15-09
15-04</t>
  </si>
  <si>
    <t>鍵山　琴巴</t>
  </si>
  <si>
    <t>15-10
12-15
15-12</t>
  </si>
  <si>
    <t>石川　将寛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</si>
</sst>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indexed="8"/>
      <name val="ＭＳ Ｐゴシック"/>
      <family val="3"/>
    </font>
    <font>
      <sz val="10"/>
      <name val="Arial"/>
      <family val="2"/>
    </font>
    <font>
      <sz val="12"/>
      <name val="Osaka"/>
      <family val="3"/>
    </font>
    <font>
      <sz val="40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name val="ＭＳ ゴシック"/>
      <family val="3"/>
    </font>
    <font>
      <b/>
      <sz val="18"/>
      <color indexed="10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b/>
      <sz val="18"/>
      <color indexed="12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ＭＳ ゴシック"/>
      <family val="3"/>
    </font>
    <font>
      <sz val="18"/>
      <color indexed="12"/>
      <name val="ＭＳ ゴシック"/>
      <family val="3"/>
    </font>
    <font>
      <sz val="11"/>
      <color indexed="12"/>
      <name val="ＭＳ Ｐゴシック"/>
      <family val="3"/>
    </font>
    <font>
      <sz val="12"/>
      <color indexed="10"/>
      <name val="ＭＳ ゴシック"/>
      <family val="3"/>
    </font>
    <font>
      <sz val="11"/>
      <color indexed="2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b/>
      <sz val="9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1" fillId="31" borderId="4" applyNumberFormat="0" applyAlignment="0" applyProtection="0"/>
    <xf numFmtId="0" fontId="2" fillId="0" borderId="0">
      <alignment/>
      <protection/>
    </xf>
    <xf numFmtId="0" fontId="52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60" applyFont="1">
      <alignment/>
      <protection/>
    </xf>
    <xf numFmtId="0" fontId="7" fillId="0" borderId="0" xfId="60" applyFont="1" applyAlignment="1">
      <alignment/>
      <protection/>
    </xf>
    <xf numFmtId="0" fontId="8" fillId="0" borderId="0" xfId="60" applyFont="1">
      <alignment/>
      <protection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60" applyFont="1">
      <alignment/>
      <protection/>
    </xf>
    <xf numFmtId="0" fontId="16" fillId="0" borderId="0" xfId="60" applyFont="1" applyAlignment="1">
      <alignment/>
      <protection/>
    </xf>
    <xf numFmtId="0" fontId="12" fillId="0" borderId="17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0" fillId="0" borderId="0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17" fillId="0" borderId="17" xfId="0" applyFont="1" applyBorder="1" applyAlignment="1">
      <alignment horizontal="center" vertical="center"/>
    </xf>
    <xf numFmtId="0" fontId="18" fillId="0" borderId="0" xfId="60" applyFont="1">
      <alignment/>
      <protection/>
    </xf>
    <xf numFmtId="0" fontId="12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1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60" applyFont="1" applyBorder="1" applyAlignment="1">
      <alignment horizontal="center"/>
      <protection/>
    </xf>
    <xf numFmtId="0" fontId="13" fillId="0" borderId="17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5" xfId="0" applyFont="1" applyBorder="1" applyAlignment="1">
      <alignment horizontal="center" vertical="top"/>
    </xf>
    <xf numFmtId="0" fontId="0" fillId="0" borderId="26" xfId="0" applyFont="1" applyBorder="1" applyAlignment="1">
      <alignment horizontal="center" vertical="top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6" fillId="0" borderId="0" xfId="60" applyFont="1" applyBorder="1" applyAlignment="1">
      <alignment horizontal="center"/>
      <protection/>
    </xf>
    <xf numFmtId="0" fontId="14" fillId="0" borderId="14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4"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b/>
        <i val="0"/>
        <color indexed="18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b/>
        <i val="0"/>
        <color indexed="18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rgb="FFFF0000"/>
      </font>
      <fill>
        <patternFill>
          <bgColor rgb="FFFFFF99"/>
        </patternFill>
      </fill>
      <border/>
    </dxf>
    <dxf>
      <font>
        <b/>
        <i val="0"/>
        <color rgb="FF000080"/>
      </font>
      <fill>
        <patternFill>
          <bgColor rgb="FFFFFF99"/>
        </patternFill>
      </fill>
      <border/>
    </dxf>
    <dxf>
      <font>
        <color rgb="FFFF0000"/>
      </font>
      <border/>
    </dxf>
    <dxf>
      <font>
        <color rgb="FF00008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userweb.shikoku.ne.jp/niihama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13</xdr:row>
      <xdr:rowOff>76200</xdr:rowOff>
    </xdr:from>
    <xdr:to>
      <xdr:col>7</xdr:col>
      <xdr:colOff>114300</xdr:colOff>
      <xdr:row>29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124200"/>
          <a:ext cx="296227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2</xdr:col>
      <xdr:colOff>428625</xdr:colOff>
      <xdr:row>4</xdr:row>
      <xdr:rowOff>9525</xdr:rowOff>
    </xdr:to>
    <xdr:sp>
      <xdr:nvSpPr>
        <xdr:cNvPr id="2" name="Rectangle 45">
          <a:hlinkClick r:id="rId2"/>
        </xdr:cNvPr>
        <xdr:cNvSpPr>
          <a:spLocks/>
        </xdr:cNvSpPr>
      </xdr:nvSpPr>
      <xdr:spPr>
        <a:xfrm>
          <a:off x="685800" y="342900"/>
          <a:ext cx="1228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top-page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66675</xdr:colOff>
      <xdr:row>125</xdr:row>
      <xdr:rowOff>152400</xdr:rowOff>
    </xdr:from>
    <xdr:ext cx="161925" cy="600075"/>
    <xdr:sp>
      <xdr:nvSpPr>
        <xdr:cNvPr id="1" name="Text Box 1"/>
        <xdr:cNvSpPr txBox="1">
          <a:spLocks noChangeArrowheads="1"/>
        </xdr:cNvSpPr>
      </xdr:nvSpPr>
      <xdr:spPr>
        <a:xfrm>
          <a:off x="2581275" y="23707725"/>
          <a:ext cx="1619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藤原柚希</a:t>
          </a:r>
        </a:p>
      </xdr:txBody>
    </xdr:sp>
    <xdr:clientData/>
  </xdr:oneCellAnchor>
  <xdr:oneCellAnchor>
    <xdr:from>
      <xdr:col>7</xdr:col>
      <xdr:colOff>76200</xdr:colOff>
      <xdr:row>90</xdr:row>
      <xdr:rowOff>152400</xdr:rowOff>
    </xdr:from>
    <xdr:ext cx="161925" cy="600075"/>
    <xdr:sp>
      <xdr:nvSpPr>
        <xdr:cNvPr id="2" name="Text Box 2"/>
        <xdr:cNvSpPr txBox="1">
          <a:spLocks noChangeArrowheads="1"/>
        </xdr:cNvSpPr>
      </xdr:nvSpPr>
      <xdr:spPr>
        <a:xfrm>
          <a:off x="2590800" y="17173575"/>
          <a:ext cx="1619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鍵山琴巴</a:t>
          </a:r>
        </a:p>
      </xdr:txBody>
    </xdr:sp>
    <xdr:clientData/>
  </xdr:oneCellAnchor>
  <xdr:oneCellAnchor>
    <xdr:from>
      <xdr:col>7</xdr:col>
      <xdr:colOff>76200</xdr:colOff>
      <xdr:row>45</xdr:row>
      <xdr:rowOff>152400</xdr:rowOff>
    </xdr:from>
    <xdr:ext cx="161925" cy="600075"/>
    <xdr:sp>
      <xdr:nvSpPr>
        <xdr:cNvPr id="3" name="Text Box 3"/>
        <xdr:cNvSpPr txBox="1">
          <a:spLocks noChangeArrowheads="1"/>
        </xdr:cNvSpPr>
      </xdr:nvSpPr>
      <xdr:spPr>
        <a:xfrm>
          <a:off x="2590800" y="8724900"/>
          <a:ext cx="1619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石川将寛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49</xdr:row>
      <xdr:rowOff>0</xdr:rowOff>
    </xdr:from>
    <xdr:to>
      <xdr:col>26</xdr:col>
      <xdr:colOff>76200</xdr:colOff>
      <xdr:row>50</xdr:row>
      <xdr:rowOff>28575</xdr:rowOff>
    </xdr:to>
    <xdr:sp fLocksText="0">
      <xdr:nvSpPr>
        <xdr:cNvPr id="1" name="Text Box 27"/>
        <xdr:cNvSpPr txBox="1">
          <a:spLocks noChangeArrowheads="1"/>
        </xdr:cNvSpPr>
      </xdr:nvSpPr>
      <xdr:spPr>
        <a:xfrm>
          <a:off x="6381750" y="921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49</xdr:row>
      <xdr:rowOff>0</xdr:rowOff>
    </xdr:from>
    <xdr:to>
      <xdr:col>26</xdr:col>
      <xdr:colOff>76200</xdr:colOff>
      <xdr:row>50</xdr:row>
      <xdr:rowOff>28575</xdr:rowOff>
    </xdr:to>
    <xdr:sp fLocksText="0">
      <xdr:nvSpPr>
        <xdr:cNvPr id="2" name="Text Box 28"/>
        <xdr:cNvSpPr txBox="1">
          <a:spLocks noChangeArrowheads="1"/>
        </xdr:cNvSpPr>
      </xdr:nvSpPr>
      <xdr:spPr>
        <a:xfrm>
          <a:off x="6381750" y="921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49</xdr:row>
      <xdr:rowOff>0</xdr:rowOff>
    </xdr:from>
    <xdr:to>
      <xdr:col>26</xdr:col>
      <xdr:colOff>76200</xdr:colOff>
      <xdr:row>50</xdr:row>
      <xdr:rowOff>38100</xdr:rowOff>
    </xdr:to>
    <xdr:sp fLocksText="0">
      <xdr:nvSpPr>
        <xdr:cNvPr id="3" name="Text Box 27"/>
        <xdr:cNvSpPr txBox="1">
          <a:spLocks noChangeArrowheads="1"/>
        </xdr:cNvSpPr>
      </xdr:nvSpPr>
      <xdr:spPr>
        <a:xfrm>
          <a:off x="6381750" y="9210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49</xdr:row>
      <xdr:rowOff>0</xdr:rowOff>
    </xdr:from>
    <xdr:to>
      <xdr:col>26</xdr:col>
      <xdr:colOff>76200</xdr:colOff>
      <xdr:row>50</xdr:row>
      <xdr:rowOff>28575</xdr:rowOff>
    </xdr:to>
    <xdr:sp fLocksText="0">
      <xdr:nvSpPr>
        <xdr:cNvPr id="4" name="Text Box 28"/>
        <xdr:cNvSpPr txBox="1">
          <a:spLocks noChangeArrowheads="1"/>
        </xdr:cNvSpPr>
      </xdr:nvSpPr>
      <xdr:spPr>
        <a:xfrm>
          <a:off x="6381750" y="921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49</xdr:row>
      <xdr:rowOff>0</xdr:rowOff>
    </xdr:from>
    <xdr:to>
      <xdr:col>26</xdr:col>
      <xdr:colOff>76200</xdr:colOff>
      <xdr:row>50</xdr:row>
      <xdr:rowOff>38100</xdr:rowOff>
    </xdr:to>
    <xdr:sp fLocksText="0">
      <xdr:nvSpPr>
        <xdr:cNvPr id="5" name="Text Box 27"/>
        <xdr:cNvSpPr txBox="1">
          <a:spLocks noChangeArrowheads="1"/>
        </xdr:cNvSpPr>
      </xdr:nvSpPr>
      <xdr:spPr>
        <a:xfrm>
          <a:off x="6381750" y="9210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49</xdr:row>
      <xdr:rowOff>0</xdr:rowOff>
    </xdr:from>
    <xdr:to>
      <xdr:col>26</xdr:col>
      <xdr:colOff>76200</xdr:colOff>
      <xdr:row>50</xdr:row>
      <xdr:rowOff>38100</xdr:rowOff>
    </xdr:to>
    <xdr:sp fLocksText="0">
      <xdr:nvSpPr>
        <xdr:cNvPr id="6" name="Text Box 28"/>
        <xdr:cNvSpPr txBox="1">
          <a:spLocks noChangeArrowheads="1"/>
        </xdr:cNvSpPr>
      </xdr:nvSpPr>
      <xdr:spPr>
        <a:xfrm>
          <a:off x="6381750" y="9210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49</xdr:row>
      <xdr:rowOff>0</xdr:rowOff>
    </xdr:from>
    <xdr:to>
      <xdr:col>26</xdr:col>
      <xdr:colOff>76200</xdr:colOff>
      <xdr:row>50</xdr:row>
      <xdr:rowOff>38100</xdr:rowOff>
    </xdr:to>
    <xdr:sp fLocksText="0">
      <xdr:nvSpPr>
        <xdr:cNvPr id="7" name="Text Box 27"/>
        <xdr:cNvSpPr txBox="1">
          <a:spLocks noChangeArrowheads="1"/>
        </xdr:cNvSpPr>
      </xdr:nvSpPr>
      <xdr:spPr>
        <a:xfrm>
          <a:off x="6381750" y="9210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49</xdr:row>
      <xdr:rowOff>0</xdr:rowOff>
    </xdr:from>
    <xdr:to>
      <xdr:col>26</xdr:col>
      <xdr:colOff>76200</xdr:colOff>
      <xdr:row>50</xdr:row>
      <xdr:rowOff>38100</xdr:rowOff>
    </xdr:to>
    <xdr:sp fLocksText="0">
      <xdr:nvSpPr>
        <xdr:cNvPr id="8" name="Text Box 28"/>
        <xdr:cNvSpPr txBox="1">
          <a:spLocks noChangeArrowheads="1"/>
        </xdr:cNvSpPr>
      </xdr:nvSpPr>
      <xdr:spPr>
        <a:xfrm>
          <a:off x="6381750" y="9210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49</xdr:row>
      <xdr:rowOff>0</xdr:rowOff>
    </xdr:from>
    <xdr:to>
      <xdr:col>26</xdr:col>
      <xdr:colOff>76200</xdr:colOff>
      <xdr:row>50</xdr:row>
      <xdr:rowOff>38100</xdr:rowOff>
    </xdr:to>
    <xdr:sp fLocksText="0">
      <xdr:nvSpPr>
        <xdr:cNvPr id="9" name="Text Box 27"/>
        <xdr:cNvSpPr txBox="1">
          <a:spLocks noChangeArrowheads="1"/>
        </xdr:cNvSpPr>
      </xdr:nvSpPr>
      <xdr:spPr>
        <a:xfrm>
          <a:off x="6381750" y="9210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49</xdr:row>
      <xdr:rowOff>0</xdr:rowOff>
    </xdr:from>
    <xdr:to>
      <xdr:col>26</xdr:col>
      <xdr:colOff>76200</xdr:colOff>
      <xdr:row>50</xdr:row>
      <xdr:rowOff>28575</xdr:rowOff>
    </xdr:to>
    <xdr:sp fLocksText="0">
      <xdr:nvSpPr>
        <xdr:cNvPr id="10" name="Text Box 28"/>
        <xdr:cNvSpPr txBox="1">
          <a:spLocks noChangeArrowheads="1"/>
        </xdr:cNvSpPr>
      </xdr:nvSpPr>
      <xdr:spPr>
        <a:xfrm>
          <a:off x="6381750" y="921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49</xdr:row>
      <xdr:rowOff>0</xdr:rowOff>
    </xdr:from>
    <xdr:to>
      <xdr:col>26</xdr:col>
      <xdr:colOff>76200</xdr:colOff>
      <xdr:row>50</xdr:row>
      <xdr:rowOff>38100</xdr:rowOff>
    </xdr:to>
    <xdr:sp fLocksText="0">
      <xdr:nvSpPr>
        <xdr:cNvPr id="11" name="Text Box 27"/>
        <xdr:cNvSpPr txBox="1">
          <a:spLocks noChangeArrowheads="1"/>
        </xdr:cNvSpPr>
      </xdr:nvSpPr>
      <xdr:spPr>
        <a:xfrm>
          <a:off x="6381750" y="9210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49</xdr:row>
      <xdr:rowOff>0</xdr:rowOff>
    </xdr:from>
    <xdr:to>
      <xdr:col>26</xdr:col>
      <xdr:colOff>76200</xdr:colOff>
      <xdr:row>50</xdr:row>
      <xdr:rowOff>28575</xdr:rowOff>
    </xdr:to>
    <xdr:sp fLocksText="0">
      <xdr:nvSpPr>
        <xdr:cNvPr id="12" name="Text Box 28"/>
        <xdr:cNvSpPr txBox="1">
          <a:spLocks noChangeArrowheads="1"/>
        </xdr:cNvSpPr>
      </xdr:nvSpPr>
      <xdr:spPr>
        <a:xfrm>
          <a:off x="6381750" y="921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0</xdr:colOff>
      <xdr:row>2</xdr:row>
      <xdr:rowOff>152400</xdr:rowOff>
    </xdr:from>
    <xdr:ext cx="314325" cy="600075"/>
    <xdr:sp>
      <xdr:nvSpPr>
        <xdr:cNvPr id="13" name="Text Box 13"/>
        <xdr:cNvSpPr txBox="1">
          <a:spLocks noChangeArrowheads="1"/>
        </xdr:cNvSpPr>
      </xdr:nvSpPr>
      <xdr:spPr>
        <a:xfrm>
          <a:off x="2581275" y="590550"/>
          <a:ext cx="3143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井上翔稀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井上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禮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46"/>
  <sheetViews>
    <sheetView showGridLines="0" tabSelected="1" view="pageBreakPreview" zoomScale="60" zoomScaleNormal="65" zoomScalePageLayoutView="0" workbookViewId="0" topLeftCell="A1">
      <selection activeCell="A1" sqref="A1"/>
    </sheetView>
  </sheetViews>
  <sheetFormatPr defaultColWidth="9.00390625" defaultRowHeight="13.5"/>
  <cols>
    <col min="2" max="2" width="10.50390625" style="0" customWidth="1"/>
    <col min="9" max="9" width="11.00390625" style="0" customWidth="1"/>
  </cols>
  <sheetData>
    <row r="6" ht="45.75">
      <c r="B6" s="1" t="s">
        <v>17</v>
      </c>
    </row>
    <row r="8" ht="45.75">
      <c r="B8" s="1" t="s">
        <v>0</v>
      </c>
    </row>
    <row r="38" spans="2:4" ht="17.25">
      <c r="B38" s="2" t="s">
        <v>1</v>
      </c>
      <c r="C38" s="2" t="s">
        <v>18</v>
      </c>
      <c r="D38" s="2"/>
    </row>
    <row r="39" spans="2:4" ht="17.25">
      <c r="B39" s="2"/>
      <c r="C39" s="2"/>
      <c r="D39" s="2"/>
    </row>
    <row r="40" spans="2:4" ht="17.25">
      <c r="B40" s="2" t="s">
        <v>2</v>
      </c>
      <c r="C40" s="2" t="s">
        <v>3</v>
      </c>
      <c r="D40" s="2"/>
    </row>
    <row r="41" spans="2:4" ht="17.25">
      <c r="B41" s="2"/>
      <c r="C41" s="2"/>
      <c r="D41" s="2"/>
    </row>
    <row r="42" spans="2:4" ht="17.25">
      <c r="B42" s="2" t="s">
        <v>4</v>
      </c>
      <c r="C42" s="2" t="s">
        <v>5</v>
      </c>
      <c r="D42" s="2"/>
    </row>
    <row r="43" spans="2:4" ht="17.25">
      <c r="B43" s="2"/>
      <c r="C43" s="2"/>
      <c r="D43" s="2"/>
    </row>
    <row r="44" spans="2:4" ht="17.25">
      <c r="B44" s="2" t="s">
        <v>6</v>
      </c>
      <c r="C44" s="2" t="s">
        <v>7</v>
      </c>
      <c r="D44" s="2"/>
    </row>
    <row r="45" spans="2:4" ht="17.25">
      <c r="B45" s="2"/>
      <c r="C45" s="2"/>
      <c r="D45" s="2"/>
    </row>
    <row r="46" spans="2:4" ht="17.25">
      <c r="B46" s="2"/>
      <c r="C46" s="2" t="s">
        <v>8</v>
      </c>
      <c r="D46" s="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AQ134"/>
  <sheetViews>
    <sheetView showGridLines="0"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3.25390625" style="0" customWidth="1"/>
    <col min="2" max="2" width="8.625" style="0" customWidth="1"/>
    <col min="3" max="3" width="10.625" style="0" customWidth="1"/>
    <col min="4" max="33" width="2.625" style="0" customWidth="1"/>
    <col min="34" max="43" width="4.625" style="0" customWidth="1"/>
  </cols>
  <sheetData>
    <row r="2" spans="2:18" s="3" customFormat="1" ht="21">
      <c r="B2" s="57" t="s">
        <v>13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4"/>
    </row>
    <row r="4" spans="2:33" ht="15" customHeight="1">
      <c r="B4" s="58"/>
      <c r="C4" s="59"/>
      <c r="D4" s="54" t="s">
        <v>37</v>
      </c>
      <c r="E4" s="55"/>
      <c r="F4" s="55"/>
      <c r="G4" s="55"/>
      <c r="H4" s="56"/>
      <c r="I4" s="54" t="s">
        <v>38</v>
      </c>
      <c r="J4" s="55"/>
      <c r="K4" s="55"/>
      <c r="L4" s="55"/>
      <c r="M4" s="56"/>
      <c r="N4" s="54" t="s">
        <v>39</v>
      </c>
      <c r="O4" s="55"/>
      <c r="P4" s="55"/>
      <c r="Q4" s="55"/>
      <c r="R4" s="56"/>
      <c r="S4" s="54" t="s">
        <v>40</v>
      </c>
      <c r="T4" s="55"/>
      <c r="U4" s="55"/>
      <c r="V4" s="55"/>
      <c r="W4" s="56"/>
      <c r="X4" s="54" t="s">
        <v>41</v>
      </c>
      <c r="Y4" s="55"/>
      <c r="Z4" s="55"/>
      <c r="AA4" s="55"/>
      <c r="AB4" s="56"/>
      <c r="AC4" s="54" t="s">
        <v>15</v>
      </c>
      <c r="AD4" s="55"/>
      <c r="AE4" s="56"/>
      <c r="AF4" s="54" t="s">
        <v>16</v>
      </c>
      <c r="AG4" s="56"/>
    </row>
    <row r="5" spans="2:43" ht="15" customHeight="1">
      <c r="B5" s="70" t="s">
        <v>28</v>
      </c>
      <c r="C5" s="73" t="s">
        <v>36</v>
      </c>
      <c r="D5" s="88"/>
      <c r="E5" s="89"/>
      <c r="F5" s="89"/>
      <c r="G5" s="89"/>
      <c r="H5" s="90"/>
      <c r="I5" s="13" t="str">
        <f>IF(I6="","",IF(I6&gt;M6,"○","×"))</f>
        <v>○</v>
      </c>
      <c r="J5" s="14">
        <v>21</v>
      </c>
      <c r="K5" s="15" t="s">
        <v>21</v>
      </c>
      <c r="L5" s="14">
        <v>5</v>
      </c>
      <c r="M5" s="16"/>
      <c r="N5" s="13" t="str">
        <f>IF(N6="","",IF(N6&gt;R6,"○","×"))</f>
        <v>○</v>
      </c>
      <c r="O5" s="14">
        <v>21</v>
      </c>
      <c r="P5" s="15" t="s">
        <v>21</v>
      </c>
      <c r="Q5" s="14">
        <v>6</v>
      </c>
      <c r="R5" s="16"/>
      <c r="S5" s="13" t="str">
        <f>IF(S6="","",IF(S6&gt;W6,"○","×"))</f>
        <v>○</v>
      </c>
      <c r="T5" s="14">
        <v>21</v>
      </c>
      <c r="U5" s="15" t="s">
        <v>22</v>
      </c>
      <c r="V5" s="14">
        <v>3</v>
      </c>
      <c r="W5" s="16"/>
      <c r="X5" s="13" t="str">
        <f>IF(X6="","",IF(X6&gt;AB6,"○","×"))</f>
        <v>○</v>
      </c>
      <c r="Y5" s="14">
        <v>21</v>
      </c>
      <c r="Z5" s="15" t="s">
        <v>22</v>
      </c>
      <c r="AA5" s="14">
        <v>7</v>
      </c>
      <c r="AB5" s="16"/>
      <c r="AC5" s="63">
        <f>IF(I5="","",COUNTIF(I5:AB5,"○"))</f>
        <v>4</v>
      </c>
      <c r="AD5" s="85" t="s">
        <v>23</v>
      </c>
      <c r="AE5" s="60">
        <f>IF(I5="","",COUNTIF(I5:AB5,"×"))</f>
        <v>0</v>
      </c>
      <c r="AF5" s="63">
        <f>IF(AI6="","",RANK(AI6,AI5:AI19))</f>
        <v>1</v>
      </c>
      <c r="AG5" s="60"/>
      <c r="AI5" s="53"/>
      <c r="AJ5" s="53">
        <f>IF(J5="","",IF(J5&gt;L5,1,0))</f>
        <v>1</v>
      </c>
      <c r="AK5" s="53">
        <f>IF(J5="","",IF(J5&lt;L5,1,0))</f>
        <v>0</v>
      </c>
      <c r="AL5" s="53">
        <f>IF(O5="","",IF(O5&gt;Q5,1,0))</f>
        <v>1</v>
      </c>
      <c r="AM5" s="53">
        <f>IF(O5="","",IF(O5&lt;Q5,1,0))</f>
        <v>0</v>
      </c>
      <c r="AN5" s="53">
        <f>IF(T5="","",IF(T5&gt;V5,1,0))</f>
        <v>1</v>
      </c>
      <c r="AO5" s="53">
        <f>IF(T5="","",IF(T5&lt;V5,1,0))</f>
        <v>0</v>
      </c>
      <c r="AP5" s="53">
        <f>IF(Y5="","",IF(Y5&gt;AA5,1,0))</f>
        <v>1</v>
      </c>
      <c r="AQ5" s="53">
        <f>IF(Y5="","",IF(Y5&lt;AA5,1,0))</f>
        <v>0</v>
      </c>
    </row>
    <row r="6" spans="2:43" ht="15" customHeight="1">
      <c r="B6" s="71"/>
      <c r="C6" s="74"/>
      <c r="D6" s="91"/>
      <c r="E6" s="92"/>
      <c r="F6" s="92"/>
      <c r="G6" s="92"/>
      <c r="H6" s="93"/>
      <c r="I6" s="66">
        <f>IF(J5="","",SUM(AJ5:AJ7))</f>
        <v>2</v>
      </c>
      <c r="J6" s="17">
        <v>21</v>
      </c>
      <c r="K6" s="15" t="s">
        <v>24</v>
      </c>
      <c r="L6" s="17">
        <v>10</v>
      </c>
      <c r="M6" s="68">
        <f>IF(J5="","",SUM(AK5:AK7))</f>
        <v>0</v>
      </c>
      <c r="N6" s="66">
        <f>IF(O5="","",SUM(AL5:AL7))</f>
        <v>2</v>
      </c>
      <c r="O6" s="17">
        <v>21</v>
      </c>
      <c r="P6" s="15" t="s">
        <v>25</v>
      </c>
      <c r="Q6" s="17">
        <v>8</v>
      </c>
      <c r="R6" s="68">
        <f>IF(O5="","",SUM(AM5:AM7))</f>
        <v>0</v>
      </c>
      <c r="S6" s="66">
        <f>IF(T5="","",SUM(AN5:AN7))</f>
        <v>2</v>
      </c>
      <c r="T6" s="17">
        <v>21</v>
      </c>
      <c r="U6" s="15" t="s">
        <v>21</v>
      </c>
      <c r="V6" s="17">
        <v>6</v>
      </c>
      <c r="W6" s="68">
        <f>IF(T5="","",SUM(AO5:AO7))</f>
        <v>0</v>
      </c>
      <c r="X6" s="66">
        <f>IF(Y5="","",SUM(AP5:AP7))</f>
        <v>2</v>
      </c>
      <c r="Y6" s="17">
        <v>21</v>
      </c>
      <c r="Z6" s="15" t="s">
        <v>25</v>
      </c>
      <c r="AA6" s="17">
        <v>8</v>
      </c>
      <c r="AB6" s="68">
        <f>IF(Y5="","",SUM(AQ5:AQ7))</f>
        <v>0</v>
      </c>
      <c r="AC6" s="64"/>
      <c r="AD6" s="86"/>
      <c r="AE6" s="61"/>
      <c r="AF6" s="64"/>
      <c r="AG6" s="61"/>
      <c r="AI6" s="53">
        <f>IF(AC5="","",AC5*1000+(S6+I6+N6+X6)*100+((S6+I6+N6+X6)-(W6+M6+R6+AB6))*10+((SUM(T5:T7)+SUM(J5:J7)+SUM(O5:O7)+SUM(Y5:Y7))-(SUM(V5:V7)+SUM(L5:L7)+SUM(Q5:Q7)+SUM(AA5:AA7))))</f>
        <v>4995</v>
      </c>
      <c r="AJ6" s="53">
        <f>IF(J6="","",IF(J6&gt;L6,1,0))</f>
        <v>1</v>
      </c>
      <c r="AK6" s="53">
        <f>IF(J6="","",IF(J6&lt;L6,1,0))</f>
        <v>0</v>
      </c>
      <c r="AL6" s="53">
        <f>IF(O6="","",IF(O6&gt;Q6,1,0))</f>
        <v>1</v>
      </c>
      <c r="AM6" s="53">
        <f>IF(O6="","",IF(O6&lt;Q6,1,0))</f>
        <v>0</v>
      </c>
      <c r="AN6" s="53">
        <f>IF(T6="","",IF(T6&gt;V6,1,0))</f>
        <v>1</v>
      </c>
      <c r="AO6" s="53">
        <f>IF(T6="","",IF(T6&lt;V6,1,0))</f>
        <v>0</v>
      </c>
      <c r="AP6" s="53">
        <f>IF(Y6="","",IF(Y6&gt;AA6,1,0))</f>
        <v>1</v>
      </c>
      <c r="AQ6" s="53">
        <f>IF(Y6="","",IF(Y6&lt;AA6,1,0))</f>
        <v>0</v>
      </c>
    </row>
    <row r="7" spans="2:43" ht="15" customHeight="1">
      <c r="B7" s="72"/>
      <c r="C7" s="75"/>
      <c r="D7" s="94"/>
      <c r="E7" s="95"/>
      <c r="F7" s="95"/>
      <c r="G7" s="95"/>
      <c r="H7" s="96"/>
      <c r="I7" s="67"/>
      <c r="J7" s="18"/>
      <c r="K7" s="15" t="s">
        <v>24</v>
      </c>
      <c r="L7" s="18"/>
      <c r="M7" s="69"/>
      <c r="N7" s="67"/>
      <c r="O7" s="18"/>
      <c r="P7" s="19" t="s">
        <v>24</v>
      </c>
      <c r="Q7" s="18"/>
      <c r="R7" s="69"/>
      <c r="S7" s="67"/>
      <c r="T7" s="18"/>
      <c r="U7" s="15" t="s">
        <v>24</v>
      </c>
      <c r="V7" s="18"/>
      <c r="W7" s="69"/>
      <c r="X7" s="67"/>
      <c r="Y7" s="18"/>
      <c r="Z7" s="15" t="s">
        <v>24</v>
      </c>
      <c r="AA7" s="18"/>
      <c r="AB7" s="69"/>
      <c r="AC7" s="65"/>
      <c r="AD7" s="87"/>
      <c r="AE7" s="62"/>
      <c r="AF7" s="65"/>
      <c r="AG7" s="62"/>
      <c r="AI7" s="53"/>
      <c r="AJ7" s="53">
        <f>IF(J7="","",IF(J7&gt;L7,1,0))</f>
      </c>
      <c r="AK7" s="53">
        <f>IF(J7="","",IF(J7&lt;L7,1,0))</f>
      </c>
      <c r="AL7" s="53">
        <f>IF(O7="","",IF(O7&gt;Q7,1,0))</f>
      </c>
      <c r="AM7" s="53">
        <f>IF(O7="","",IF(O7&lt;Q7,1,0))</f>
      </c>
      <c r="AN7" s="53">
        <f>IF(T7="","",IF(T7&gt;V7,1,0))</f>
      </c>
      <c r="AO7" s="53">
        <f>IF(T7="","",IF(T7&lt;V7,1,0))</f>
      </c>
      <c r="AP7" s="53">
        <f>IF(Y7="","",IF(Y7&gt;AA7,1,0))</f>
      </c>
      <c r="AQ7" s="53">
        <f>IF(Y7="","",IF(Y7&lt;AA7,1,0))</f>
      </c>
    </row>
    <row r="8" spans="2:43" ht="15" customHeight="1">
      <c r="B8" s="70" t="s">
        <v>29</v>
      </c>
      <c r="C8" s="73" t="s">
        <v>35</v>
      </c>
      <c r="D8" s="20" t="str">
        <f>IF(D9="","",IF(D9&gt;H9,"○","×"))</f>
        <v>×</v>
      </c>
      <c r="E8" s="8">
        <f>IF(L5="","",L5)</f>
        <v>5</v>
      </c>
      <c r="F8" s="15" t="s">
        <v>21</v>
      </c>
      <c r="G8" s="8">
        <f>IF(J5="","",J5)</f>
        <v>21</v>
      </c>
      <c r="H8" s="21"/>
      <c r="I8" s="76"/>
      <c r="J8" s="77"/>
      <c r="K8" s="77"/>
      <c r="L8" s="77"/>
      <c r="M8" s="78"/>
      <c r="N8" s="20" t="str">
        <f>IF(N9="","",IF(N9&gt;R9,"○","×"))</f>
        <v>×</v>
      </c>
      <c r="O8" s="17">
        <v>21</v>
      </c>
      <c r="P8" s="15" t="s">
        <v>26</v>
      </c>
      <c r="Q8" s="17">
        <v>15</v>
      </c>
      <c r="R8" s="21"/>
      <c r="S8" s="20" t="str">
        <f>IF(S9="","",IF(S9&gt;W9,"○","×"))</f>
        <v>×</v>
      </c>
      <c r="T8" s="17">
        <v>14</v>
      </c>
      <c r="U8" s="22" t="s">
        <v>26</v>
      </c>
      <c r="V8" s="17">
        <v>21</v>
      </c>
      <c r="W8" s="21"/>
      <c r="X8" s="20" t="str">
        <f>IF(X9="","",IF(X9&gt;AB9,"○","×"))</f>
        <v>×</v>
      </c>
      <c r="Y8" s="17">
        <v>19</v>
      </c>
      <c r="Z8" s="22" t="s">
        <v>26</v>
      </c>
      <c r="AA8" s="17">
        <v>21</v>
      </c>
      <c r="AB8" s="21"/>
      <c r="AC8" s="63">
        <f>IF(D8="","",COUNTIF(D8:AB10,"○"))</f>
        <v>0</v>
      </c>
      <c r="AD8" s="85" t="s">
        <v>23</v>
      </c>
      <c r="AE8" s="60">
        <f>IF(D8="","",COUNTIF(D8:AB10,"×"))</f>
        <v>4</v>
      </c>
      <c r="AF8" s="63">
        <f>IF(AI9="","",RANK(AI9,AI5:AI19))</f>
        <v>5</v>
      </c>
      <c r="AG8" s="60"/>
      <c r="AI8" s="53"/>
      <c r="AJ8" s="53">
        <f>IF(O8="","",IF(O8&gt;Q8,1,0))</f>
        <v>1</v>
      </c>
      <c r="AK8" s="53">
        <f>IF(O8="","",IF(O8&lt;Q8,1,0))</f>
        <v>0</v>
      </c>
      <c r="AL8" s="53">
        <f>IF(T8="","",IF(T8&gt;V8,1,0))</f>
        <v>0</v>
      </c>
      <c r="AM8" s="53">
        <f>IF(T8="","",IF(T8&lt;V8,1,0))</f>
        <v>1</v>
      </c>
      <c r="AN8" s="53">
        <f>IF(Y8="","",IF(Y8&gt;AA8,1,0))</f>
        <v>0</v>
      </c>
      <c r="AO8" s="53">
        <f>IF(Y8="","",IF(Y8&lt;AA8,1,0))</f>
        <v>1</v>
      </c>
      <c r="AP8" s="53"/>
      <c r="AQ8" s="53"/>
    </row>
    <row r="9" spans="2:43" ht="15" customHeight="1">
      <c r="B9" s="71"/>
      <c r="C9" s="74"/>
      <c r="D9" s="97">
        <f>M6</f>
        <v>0</v>
      </c>
      <c r="E9" s="8">
        <f>IF(L6="","",L6)</f>
        <v>10</v>
      </c>
      <c r="F9" s="15" t="s">
        <v>26</v>
      </c>
      <c r="G9" s="8">
        <f>IF(J6="","",J6)</f>
        <v>21</v>
      </c>
      <c r="H9" s="68">
        <f>I6</f>
        <v>2</v>
      </c>
      <c r="I9" s="79"/>
      <c r="J9" s="80"/>
      <c r="K9" s="80"/>
      <c r="L9" s="80"/>
      <c r="M9" s="81"/>
      <c r="N9" s="66">
        <f>IF(O8="","",SUM(AJ8:AJ10))</f>
        <v>1</v>
      </c>
      <c r="O9" s="17">
        <v>24</v>
      </c>
      <c r="P9" s="15" t="s">
        <v>27</v>
      </c>
      <c r="Q9" s="17">
        <v>26</v>
      </c>
      <c r="R9" s="68">
        <f>IF(O8="","",SUM(AK8:AK10))</f>
        <v>2</v>
      </c>
      <c r="S9" s="66">
        <f>IF(T8="","",SUM(AL8:AL10))</f>
        <v>0</v>
      </c>
      <c r="T9" s="17">
        <v>13</v>
      </c>
      <c r="U9" s="15" t="s">
        <v>21</v>
      </c>
      <c r="V9" s="17">
        <v>21</v>
      </c>
      <c r="W9" s="68">
        <f>IF(T8="","",SUM(AM8:AM10))</f>
        <v>2</v>
      </c>
      <c r="X9" s="66">
        <f>IF(Y8="","",SUM(AN8:AN10))</f>
        <v>0</v>
      </c>
      <c r="Y9" s="17">
        <v>18</v>
      </c>
      <c r="Z9" s="15" t="s">
        <v>21</v>
      </c>
      <c r="AA9" s="17">
        <v>21</v>
      </c>
      <c r="AB9" s="68">
        <f>IF(Y8="","",SUM(AO8:AO10))</f>
        <v>2</v>
      </c>
      <c r="AC9" s="64"/>
      <c r="AD9" s="86"/>
      <c r="AE9" s="61"/>
      <c r="AF9" s="64"/>
      <c r="AG9" s="61"/>
      <c r="AI9" s="53">
        <f>IF(AC8="","",AC8*1000+(D9+S9+N9+X9)*100+((D9+S9+N9+X9)-(H9+W9+R9+AB9))*10+((SUM(E8:E10)+SUM(T8:T10)+SUM(O8:O10)+SUM(Y8:Y10)))-(SUM(G8:G10)+SUM(V8:V10)+SUM(Q8:Q10)+SUM(AA8:AA10)))</f>
        <v>-23</v>
      </c>
      <c r="AJ9" s="53">
        <f>IF(O9="","",IF(O9&gt;Q9,1,0))</f>
        <v>0</v>
      </c>
      <c r="AK9" s="53">
        <f>IF(O9="","",IF(O9&lt;Q9,1,0))</f>
        <v>1</v>
      </c>
      <c r="AL9" s="53">
        <f>IF(T9="","",IF(T9&gt;V9,1,0))</f>
        <v>0</v>
      </c>
      <c r="AM9" s="53">
        <f>IF(T9="","",IF(T9&lt;V9,1,0))</f>
        <v>1</v>
      </c>
      <c r="AN9" s="53">
        <f>IF(Y9="","",IF(Y9&gt;AA9,1,0))</f>
        <v>0</v>
      </c>
      <c r="AO9" s="53">
        <f>IF(Y9="","",IF(Y9&lt;AA9,1,0))</f>
        <v>1</v>
      </c>
      <c r="AP9" s="53"/>
      <c r="AQ9" s="53"/>
    </row>
    <row r="10" spans="2:43" ht="15" customHeight="1">
      <c r="B10" s="72"/>
      <c r="C10" s="75"/>
      <c r="D10" s="98"/>
      <c r="E10" s="8">
        <f>IF(L7="","",L7)</f>
      </c>
      <c r="F10" s="15" t="s">
        <v>21</v>
      </c>
      <c r="G10" s="8">
        <f>IF(J7="","",J7)</f>
      </c>
      <c r="H10" s="69"/>
      <c r="I10" s="82"/>
      <c r="J10" s="83"/>
      <c r="K10" s="83"/>
      <c r="L10" s="83"/>
      <c r="M10" s="84"/>
      <c r="N10" s="67"/>
      <c r="O10" s="18">
        <v>11</v>
      </c>
      <c r="P10" s="15" t="s">
        <v>21</v>
      </c>
      <c r="Q10" s="18">
        <v>21</v>
      </c>
      <c r="R10" s="69"/>
      <c r="S10" s="67"/>
      <c r="T10" s="18"/>
      <c r="U10" s="15" t="s">
        <v>21</v>
      </c>
      <c r="V10" s="18"/>
      <c r="W10" s="69"/>
      <c r="X10" s="67"/>
      <c r="Y10" s="18"/>
      <c r="Z10" s="15" t="s">
        <v>21</v>
      </c>
      <c r="AA10" s="18"/>
      <c r="AB10" s="69"/>
      <c r="AC10" s="65"/>
      <c r="AD10" s="87"/>
      <c r="AE10" s="62"/>
      <c r="AF10" s="65"/>
      <c r="AG10" s="62"/>
      <c r="AI10" s="53"/>
      <c r="AJ10" s="53">
        <f>IF(O10="","",IF(O10&gt;Q10,1,0))</f>
        <v>0</v>
      </c>
      <c r="AK10" s="53">
        <f>IF(O10="","",IF(O10&lt;Q10,1,0))</f>
        <v>1</v>
      </c>
      <c r="AL10" s="53">
        <f>IF(T10="","",IF(T10&gt;V10,1,0))</f>
      </c>
      <c r="AM10" s="53">
        <f>IF(T10="","",IF(T10&lt;V10,1,0))</f>
      </c>
      <c r="AN10" s="53">
        <f>IF(Y10="","",IF(Y10&gt;AA10,1,0))</f>
      </c>
      <c r="AO10" s="53">
        <f>IF(Y10="","",IF(Y10&lt;AA10,1,0))</f>
      </c>
      <c r="AP10" s="53"/>
      <c r="AQ10" s="53"/>
    </row>
    <row r="11" spans="2:43" ht="15" customHeight="1">
      <c r="B11" s="70" t="s">
        <v>30</v>
      </c>
      <c r="C11" s="73" t="s">
        <v>34</v>
      </c>
      <c r="D11" s="20" t="str">
        <f>IF(D12="","",IF(D12&gt;H12,"○","×"))</f>
        <v>×</v>
      </c>
      <c r="E11" s="7">
        <f>IF(Q5="","",Q5)</f>
        <v>6</v>
      </c>
      <c r="F11" s="22" t="s">
        <v>21</v>
      </c>
      <c r="G11" s="7">
        <f>IF(O5="","",O5)</f>
        <v>21</v>
      </c>
      <c r="H11" s="21"/>
      <c r="I11" s="20" t="str">
        <f>IF(I12="","",IF(I12&gt;M12,"○","×"))</f>
        <v>○</v>
      </c>
      <c r="J11" s="17">
        <f>IF(Q8="","",Q8)</f>
        <v>15</v>
      </c>
      <c r="K11" s="15" t="s">
        <v>21</v>
      </c>
      <c r="L11" s="17">
        <f>IF(O8="","",O8)</f>
        <v>21</v>
      </c>
      <c r="M11" s="21"/>
      <c r="N11" s="76"/>
      <c r="O11" s="77"/>
      <c r="P11" s="77"/>
      <c r="Q11" s="77"/>
      <c r="R11" s="78"/>
      <c r="S11" s="20" t="str">
        <f>IF(S12="","",IF(S12&gt;W12,"○","×"))</f>
        <v>○</v>
      </c>
      <c r="T11" s="17">
        <v>21</v>
      </c>
      <c r="U11" s="22" t="s">
        <v>26</v>
      </c>
      <c r="V11" s="17">
        <v>16</v>
      </c>
      <c r="W11" s="21"/>
      <c r="X11" s="20" t="str">
        <f>IF(X12="","",IF(X12&gt;AB12,"○","×"))</f>
        <v>×</v>
      </c>
      <c r="Y11" s="17">
        <v>16</v>
      </c>
      <c r="Z11" s="22" t="s">
        <v>26</v>
      </c>
      <c r="AA11" s="17">
        <v>21</v>
      </c>
      <c r="AB11" s="21"/>
      <c r="AC11" s="63">
        <f>IF(D11="","",COUNTIF(D11:AB13,"○"))</f>
        <v>2</v>
      </c>
      <c r="AD11" s="85" t="s">
        <v>23</v>
      </c>
      <c r="AE11" s="60">
        <f>IF(D11="","",COUNTIF(D11:AB13,"×"))</f>
        <v>2</v>
      </c>
      <c r="AF11" s="63">
        <f>IF(AI12="","",RANK(AI12,AI5:AI19))</f>
        <v>3</v>
      </c>
      <c r="AG11" s="60"/>
      <c r="AI11" s="53"/>
      <c r="AJ11" s="53">
        <f>IF(T11="","",IF(T11&gt;V11,1,0))</f>
        <v>1</v>
      </c>
      <c r="AK11" s="53">
        <f>IF(T11="","",IF(T11&lt;V11,1,0))</f>
        <v>0</v>
      </c>
      <c r="AL11" s="53">
        <f>IF(Y11="","",IF(Y11&gt;AA11,1,0))</f>
        <v>0</v>
      </c>
      <c r="AM11" s="53">
        <f>IF(Y11="","",IF(Y11&lt;AA11,1,0))</f>
        <v>1</v>
      </c>
      <c r="AN11" s="53"/>
      <c r="AO11" s="53"/>
      <c r="AP11" s="53"/>
      <c r="AQ11" s="53"/>
    </row>
    <row r="12" spans="2:43" ht="15" customHeight="1">
      <c r="B12" s="71"/>
      <c r="C12" s="74"/>
      <c r="D12" s="97">
        <f>R6</f>
        <v>0</v>
      </c>
      <c r="E12" s="8">
        <f>IF(Q6="","",Q6)</f>
        <v>8</v>
      </c>
      <c r="F12" s="15" t="s">
        <v>26</v>
      </c>
      <c r="G12" s="8">
        <f>IF(O6="","",O6)</f>
        <v>21</v>
      </c>
      <c r="H12" s="68">
        <f>N6</f>
        <v>2</v>
      </c>
      <c r="I12" s="66">
        <f>R9</f>
        <v>2</v>
      </c>
      <c r="J12" s="17">
        <f>IF(Q9="","",Q9)</f>
        <v>26</v>
      </c>
      <c r="K12" s="15" t="s">
        <v>21</v>
      </c>
      <c r="L12" s="17">
        <f>IF(O9="","",O9)</f>
        <v>24</v>
      </c>
      <c r="M12" s="68">
        <f>N9</f>
        <v>1</v>
      </c>
      <c r="N12" s="79"/>
      <c r="O12" s="80"/>
      <c r="P12" s="80"/>
      <c r="Q12" s="80"/>
      <c r="R12" s="81"/>
      <c r="S12" s="66">
        <f>IF(T11="","",SUM(AJ11:AJ13))</f>
        <v>2</v>
      </c>
      <c r="T12" s="17">
        <v>21</v>
      </c>
      <c r="U12" s="15" t="s">
        <v>21</v>
      </c>
      <c r="V12" s="17">
        <v>19</v>
      </c>
      <c r="W12" s="68">
        <f>IF(T11="","",SUM(AK11:AK13))</f>
        <v>0</v>
      </c>
      <c r="X12" s="66">
        <f>IF(Y11="","",SUM(AL11:AL13))</f>
        <v>0</v>
      </c>
      <c r="Y12" s="17">
        <v>19</v>
      </c>
      <c r="Z12" s="15" t="s">
        <v>21</v>
      </c>
      <c r="AA12" s="17">
        <v>21</v>
      </c>
      <c r="AB12" s="68">
        <f>IF(Y11="","",SUM(AM11:AM13))</f>
        <v>2</v>
      </c>
      <c r="AC12" s="64"/>
      <c r="AD12" s="86"/>
      <c r="AE12" s="61"/>
      <c r="AF12" s="64"/>
      <c r="AG12" s="61"/>
      <c r="AI12" s="53">
        <f>IF(AC11="","",AC11*1000+(D12+I12+S12+X12)*100+((D12+I12+S12+X12)-(H12+M12+W12+AB12))*10+((SUM(E11:E13)+SUM(J11:J13)+SUM(T11:T13)+SUM(Y11:Y13))-(SUM(G11:G13)+SUM(L11:L13)+SUM(V11:V13)+SUM(AA11:AA13))))</f>
        <v>2368</v>
      </c>
      <c r="AJ12" s="53">
        <f>IF(T12="","",IF(T12&gt;V12,1,0))</f>
        <v>1</v>
      </c>
      <c r="AK12" s="53">
        <f>IF(T12="","",IF(T12&lt;V12,1,0))</f>
        <v>0</v>
      </c>
      <c r="AL12" s="53">
        <f>IF(Y12="","",IF(Y12&gt;AA12,1,0))</f>
        <v>0</v>
      </c>
      <c r="AM12" s="53">
        <f>IF(Y12="","",IF(Y12&lt;AA12,1,0))</f>
        <v>1</v>
      </c>
      <c r="AN12" s="53"/>
      <c r="AO12" s="53"/>
      <c r="AP12" s="53"/>
      <c r="AQ12" s="53"/>
    </row>
    <row r="13" spans="2:43" ht="15" customHeight="1">
      <c r="B13" s="72"/>
      <c r="C13" s="75"/>
      <c r="D13" s="98"/>
      <c r="E13" s="9">
        <f>IF(Q7="","",Q7)</f>
      </c>
      <c r="F13" s="15" t="s">
        <v>21</v>
      </c>
      <c r="G13" s="8">
        <f>IF(O7="","",O7)</f>
      </c>
      <c r="H13" s="69"/>
      <c r="I13" s="67"/>
      <c r="J13" s="18">
        <f>IF(Q10="","",Q10)</f>
        <v>21</v>
      </c>
      <c r="K13" s="15" t="s">
        <v>21</v>
      </c>
      <c r="L13" s="18">
        <f>IF(O10="","",O10)</f>
        <v>11</v>
      </c>
      <c r="M13" s="69"/>
      <c r="N13" s="82"/>
      <c r="O13" s="83"/>
      <c r="P13" s="83"/>
      <c r="Q13" s="83"/>
      <c r="R13" s="84"/>
      <c r="S13" s="67"/>
      <c r="T13" s="18"/>
      <c r="U13" s="19" t="s">
        <v>21</v>
      </c>
      <c r="V13" s="18"/>
      <c r="W13" s="69"/>
      <c r="X13" s="67"/>
      <c r="Y13" s="18"/>
      <c r="Z13" s="19" t="s">
        <v>21</v>
      </c>
      <c r="AA13" s="18"/>
      <c r="AB13" s="69"/>
      <c r="AC13" s="65"/>
      <c r="AD13" s="87"/>
      <c r="AE13" s="62"/>
      <c r="AF13" s="65"/>
      <c r="AG13" s="62"/>
      <c r="AI13" s="53"/>
      <c r="AJ13" s="53">
        <f>IF(T13="","",IF(T13&gt;V13,1,0))</f>
      </c>
      <c r="AK13" s="53">
        <f>IF(T13="","",IF(T13&lt;V13,1,0))</f>
      </c>
      <c r="AL13" s="53">
        <f>IF(Y13="","",IF(Y13&gt;AA13,1,0))</f>
      </c>
      <c r="AM13" s="53">
        <f>IF(Y13="","",IF(Y13&lt;AA13,1,0))</f>
      </c>
      <c r="AN13" s="53"/>
      <c r="AO13" s="53"/>
      <c r="AP13" s="53"/>
      <c r="AQ13" s="53"/>
    </row>
    <row r="14" spans="2:43" ht="15" customHeight="1">
      <c r="B14" s="70" t="s">
        <v>29</v>
      </c>
      <c r="C14" s="73" t="s">
        <v>33</v>
      </c>
      <c r="D14" s="20" t="str">
        <f>IF(D15="","",IF(D15&gt;H15,"○","×"))</f>
        <v>×</v>
      </c>
      <c r="E14" s="8">
        <f>IF(V5="","",V5)</f>
        <v>3</v>
      </c>
      <c r="F14" s="22" t="s">
        <v>21</v>
      </c>
      <c r="G14" s="7">
        <f>IF(T5="","",T5)</f>
        <v>21</v>
      </c>
      <c r="H14" s="21"/>
      <c r="I14" s="20" t="str">
        <f>IF(I15="","",IF(I15&gt;M15,"○","×"))</f>
        <v>○</v>
      </c>
      <c r="J14" s="17">
        <f>IF(V8="","",V8)</f>
        <v>21</v>
      </c>
      <c r="K14" s="22" t="s">
        <v>21</v>
      </c>
      <c r="L14" s="17">
        <f>IF(T8="","",T8)</f>
        <v>14</v>
      </c>
      <c r="M14" s="21"/>
      <c r="N14" s="20" t="str">
        <f>IF(N15="","",IF(N15&gt;R15,"○","×"))</f>
        <v>×</v>
      </c>
      <c r="O14" s="17">
        <f>IF(V11="","",V11)</f>
        <v>16</v>
      </c>
      <c r="P14" s="15" t="s">
        <v>21</v>
      </c>
      <c r="Q14" s="17">
        <f>IF(T11="","",T11)</f>
        <v>21</v>
      </c>
      <c r="R14" s="21"/>
      <c r="S14" s="76"/>
      <c r="T14" s="77"/>
      <c r="U14" s="77"/>
      <c r="V14" s="77"/>
      <c r="W14" s="78"/>
      <c r="X14" s="20" t="str">
        <f>IF(X15="","",IF(X15&gt;AB15,"○","×"))</f>
        <v>×</v>
      </c>
      <c r="Y14" s="17">
        <v>16</v>
      </c>
      <c r="Z14" s="22" t="s">
        <v>21</v>
      </c>
      <c r="AA14" s="17">
        <v>21</v>
      </c>
      <c r="AB14" s="21"/>
      <c r="AC14" s="63">
        <f>IF(D14="","",COUNTIF(D14:AB14,"○"))</f>
        <v>1</v>
      </c>
      <c r="AD14" s="85" t="s">
        <v>23</v>
      </c>
      <c r="AE14" s="60">
        <f>IF(D14="","",COUNTIF(D14:AB14,"×"))</f>
        <v>3</v>
      </c>
      <c r="AF14" s="63">
        <f>IF(AI15="","",RANK(AI15,AI5:AI19))</f>
        <v>4</v>
      </c>
      <c r="AG14" s="60"/>
      <c r="AI14" s="53"/>
      <c r="AJ14" s="53">
        <f>IF(Y14="","",IF(Y14&gt;AA14,1,0))</f>
        <v>0</v>
      </c>
      <c r="AK14" s="53">
        <f>IF(Y14="","",IF(Y14&lt;AA14,1,0))</f>
        <v>1</v>
      </c>
      <c r="AL14" s="53"/>
      <c r="AM14" s="53"/>
      <c r="AN14" s="53"/>
      <c r="AO14" s="53"/>
      <c r="AP14" s="53"/>
      <c r="AQ14" s="53"/>
    </row>
    <row r="15" spans="2:43" ht="15" customHeight="1">
      <c r="B15" s="71"/>
      <c r="C15" s="74"/>
      <c r="D15" s="97">
        <f>W6</f>
        <v>0</v>
      </c>
      <c r="E15" s="8">
        <f>IF(V6="","",V6)</f>
        <v>6</v>
      </c>
      <c r="F15" s="15" t="s">
        <v>21</v>
      </c>
      <c r="G15" s="8">
        <f>IF(T6="","",T6)</f>
        <v>21</v>
      </c>
      <c r="H15" s="68">
        <f>S6</f>
        <v>2</v>
      </c>
      <c r="I15" s="66">
        <f>W9</f>
        <v>2</v>
      </c>
      <c r="J15" s="17">
        <f>IF(V9="","",V9)</f>
        <v>21</v>
      </c>
      <c r="K15" s="15" t="s">
        <v>21</v>
      </c>
      <c r="L15" s="17">
        <f>IF(T9="","",T9)</f>
        <v>13</v>
      </c>
      <c r="M15" s="68">
        <f>S9</f>
        <v>0</v>
      </c>
      <c r="N15" s="66">
        <f>W12</f>
        <v>0</v>
      </c>
      <c r="O15" s="17">
        <f>IF(V12="","",V12)</f>
        <v>19</v>
      </c>
      <c r="P15" s="15" t="s">
        <v>21</v>
      </c>
      <c r="Q15" s="17">
        <f>IF(T12="","",T12)</f>
        <v>21</v>
      </c>
      <c r="R15" s="68">
        <f>S12</f>
        <v>2</v>
      </c>
      <c r="S15" s="79"/>
      <c r="T15" s="80"/>
      <c r="U15" s="80"/>
      <c r="V15" s="80"/>
      <c r="W15" s="81"/>
      <c r="X15" s="66">
        <f>IF(Y14="","",SUM(AJ14:AJ16))</f>
        <v>0</v>
      </c>
      <c r="Y15" s="17">
        <v>13</v>
      </c>
      <c r="Z15" s="15" t="s">
        <v>21</v>
      </c>
      <c r="AA15" s="17">
        <v>21</v>
      </c>
      <c r="AB15" s="68">
        <f>IF(Y14="","",SUM(AK14:AK16))</f>
        <v>2</v>
      </c>
      <c r="AC15" s="64"/>
      <c r="AD15" s="86"/>
      <c r="AE15" s="61"/>
      <c r="AF15" s="64"/>
      <c r="AG15" s="61"/>
      <c r="AI15" s="53">
        <f>IF(AC14="","",AC14*1000+(D15+I15+N15+X15)*100+((D15+I15+N15+X15)-(H15+M15+R15+AB15))*10+((SUM(E14:E16)+SUM(J14:J16)+SUM(O14:O16)+SUM(Y14:Y16))-(SUM(G14:G16)+SUM(L14:L16)+SUM(Q14:Q16)+SUM(AA14:AA16))))</f>
        <v>1122</v>
      </c>
      <c r="AJ15" s="53">
        <f>IF(Y15="","",IF(Y15&gt;AA15,1,0))</f>
        <v>0</v>
      </c>
      <c r="AK15" s="53">
        <f>IF(Y15="","",IF(Y15&lt;AA15,1,0))</f>
        <v>1</v>
      </c>
      <c r="AL15" s="53"/>
      <c r="AM15" s="53"/>
      <c r="AN15" s="53"/>
      <c r="AO15" s="53"/>
      <c r="AP15" s="53"/>
      <c r="AQ15" s="53"/>
    </row>
    <row r="16" spans="2:43" s="23" customFormat="1" ht="15" customHeight="1">
      <c r="B16" s="72"/>
      <c r="C16" s="75"/>
      <c r="D16" s="98"/>
      <c r="E16" s="9">
        <f>IF(V7="","",V7)</f>
      </c>
      <c r="F16" s="19" t="s">
        <v>21</v>
      </c>
      <c r="G16" s="8">
        <f>IF(T7="","",T7)</f>
      </c>
      <c r="H16" s="69"/>
      <c r="I16" s="67"/>
      <c r="J16" s="18">
        <f>IF(V10="","",V10)</f>
      </c>
      <c r="K16" s="19" t="s">
        <v>21</v>
      </c>
      <c r="L16" s="17">
        <f>IF(T10="","",T10)</f>
      </c>
      <c r="M16" s="69"/>
      <c r="N16" s="67"/>
      <c r="O16" s="18">
        <f>IF(V13="","",V13)</f>
      </c>
      <c r="P16" s="19" t="s">
        <v>21</v>
      </c>
      <c r="Q16" s="18">
        <f>IF(T13="","",T13)</f>
      </c>
      <c r="R16" s="69"/>
      <c r="S16" s="82"/>
      <c r="T16" s="83"/>
      <c r="U16" s="83"/>
      <c r="V16" s="83"/>
      <c r="W16" s="84"/>
      <c r="X16" s="67"/>
      <c r="Y16" s="18"/>
      <c r="Z16" s="19" t="s">
        <v>21</v>
      </c>
      <c r="AA16" s="18"/>
      <c r="AB16" s="69"/>
      <c r="AC16" s="65"/>
      <c r="AD16" s="87"/>
      <c r="AE16" s="62"/>
      <c r="AF16" s="65"/>
      <c r="AG16" s="62"/>
      <c r="AH16"/>
      <c r="AI16" s="53"/>
      <c r="AJ16" s="53">
        <f>IF(Y16="","",IF(Y16&gt;AA16,1,0))</f>
      </c>
      <c r="AK16" s="53">
        <f>IF(Y16="","",IF(Y16&lt;AA16,1,0))</f>
      </c>
      <c r="AL16" s="53"/>
      <c r="AM16" s="53"/>
      <c r="AN16" s="53"/>
      <c r="AO16" s="53"/>
      <c r="AP16" s="53"/>
      <c r="AQ16" s="53"/>
    </row>
    <row r="17" spans="1:43" s="23" customFormat="1" ht="15" customHeight="1">
      <c r="A17" s="24"/>
      <c r="B17" s="70" t="s">
        <v>31</v>
      </c>
      <c r="C17" s="73" t="s">
        <v>32</v>
      </c>
      <c r="D17" s="20" t="str">
        <f>IF(D18="","",IF(D18&gt;H18,"○","×"))</f>
        <v>×</v>
      </c>
      <c r="E17" s="8">
        <f>IF(AA5="","",AA5)</f>
        <v>7</v>
      </c>
      <c r="F17" s="22" t="s">
        <v>21</v>
      </c>
      <c r="G17" s="7">
        <f>IF(Y5="","",Y5)</f>
        <v>21</v>
      </c>
      <c r="H17" s="21"/>
      <c r="I17" s="20" t="str">
        <f>IF(I18="","",IF(I18&gt;M18,"○","×"))</f>
        <v>○</v>
      </c>
      <c r="J17" s="17">
        <f>IF(AA8="","",AA8)</f>
        <v>21</v>
      </c>
      <c r="K17" s="22" t="s">
        <v>21</v>
      </c>
      <c r="L17" s="14">
        <f>IF(Y8="","",Y8)</f>
        <v>19</v>
      </c>
      <c r="M17" s="21"/>
      <c r="N17" s="20" t="str">
        <f>IF(N18="","",IF(N18&gt;R18,"○","×"))</f>
        <v>○</v>
      </c>
      <c r="O17" s="17">
        <f>IF(AA11="","",AA11)</f>
        <v>21</v>
      </c>
      <c r="P17" s="15" t="s">
        <v>21</v>
      </c>
      <c r="Q17" s="17">
        <f>IF(Y11="","",Y11)</f>
        <v>16</v>
      </c>
      <c r="R17" s="21"/>
      <c r="S17" s="20" t="str">
        <f>IF(S18="","",IF(S18&gt;W18,"○","×"))</f>
        <v>○</v>
      </c>
      <c r="T17" s="17">
        <f>IF(AA14="","",AA14)</f>
        <v>21</v>
      </c>
      <c r="U17" s="15" t="s">
        <v>21</v>
      </c>
      <c r="V17" s="17">
        <f>IF(Y14="","",Y14)</f>
        <v>16</v>
      </c>
      <c r="W17" s="21"/>
      <c r="X17" s="99"/>
      <c r="Y17" s="100"/>
      <c r="Z17" s="100"/>
      <c r="AA17" s="100"/>
      <c r="AB17" s="101"/>
      <c r="AC17" s="63">
        <f>IF(D17="","",COUNTIF(D17:W17,"○"))</f>
        <v>3</v>
      </c>
      <c r="AD17" s="85" t="s">
        <v>23</v>
      </c>
      <c r="AE17" s="60">
        <f>IF(D17="","",COUNTIF(D17:W17,"×"))</f>
        <v>1</v>
      </c>
      <c r="AF17" s="63">
        <f>IF(AI18="","",RANK(AI18,AI5:AI19))</f>
        <v>2</v>
      </c>
      <c r="AG17" s="60"/>
      <c r="AH17" s="25"/>
      <c r="AI17" s="53"/>
      <c r="AJ17" s="53"/>
      <c r="AK17" s="53"/>
      <c r="AL17" s="53"/>
      <c r="AM17" s="53"/>
      <c r="AN17" s="53"/>
      <c r="AO17" s="53"/>
      <c r="AP17" s="53"/>
      <c r="AQ17" s="53"/>
    </row>
    <row r="18" spans="1:43" ht="13.5">
      <c r="A18" s="21"/>
      <c r="B18" s="71"/>
      <c r="C18" s="74"/>
      <c r="D18" s="97">
        <f>AB6</f>
        <v>0</v>
      </c>
      <c r="E18" s="8">
        <f>IF(AA6="","",AA6)</f>
        <v>8</v>
      </c>
      <c r="F18" s="15" t="s">
        <v>21</v>
      </c>
      <c r="G18" s="8">
        <f>IF(Y6="","",Y6)</f>
        <v>21</v>
      </c>
      <c r="H18" s="68">
        <f>X6</f>
        <v>2</v>
      </c>
      <c r="I18" s="66">
        <f>AB9</f>
        <v>2</v>
      </c>
      <c r="J18" s="17">
        <f>IF(AA9="","",AA9)</f>
        <v>21</v>
      </c>
      <c r="K18" s="15" t="s">
        <v>21</v>
      </c>
      <c r="L18" s="17">
        <f>IF(Y9="","",Y9)</f>
        <v>18</v>
      </c>
      <c r="M18" s="68">
        <f>X9</f>
        <v>0</v>
      </c>
      <c r="N18" s="66">
        <f>AB12</f>
        <v>2</v>
      </c>
      <c r="O18" s="17">
        <f>IF(AA12="","",AA12)</f>
        <v>21</v>
      </c>
      <c r="P18" s="15" t="s">
        <v>21</v>
      </c>
      <c r="Q18" s="17">
        <f>IF(Y12="","",Y12)</f>
        <v>19</v>
      </c>
      <c r="R18" s="68">
        <f>X12</f>
        <v>0</v>
      </c>
      <c r="S18" s="66">
        <f>AB15</f>
        <v>2</v>
      </c>
      <c r="T18" s="17">
        <f>IF(AA15="","",AA15)</f>
        <v>21</v>
      </c>
      <c r="U18" s="15" t="s">
        <v>21</v>
      </c>
      <c r="V18" s="17">
        <f>IF(Y15="","",Y15)</f>
        <v>13</v>
      </c>
      <c r="W18" s="68">
        <f>X15</f>
        <v>0</v>
      </c>
      <c r="X18" s="102"/>
      <c r="Y18" s="103"/>
      <c r="Z18" s="103"/>
      <c r="AA18" s="103"/>
      <c r="AB18" s="104"/>
      <c r="AC18" s="64"/>
      <c r="AD18" s="86"/>
      <c r="AE18" s="61"/>
      <c r="AF18" s="64"/>
      <c r="AG18" s="61"/>
      <c r="AI18" s="53">
        <f>IF(AC17="","",AC17*1000+(D18+I18+N18+S18)*100+((D18+I18+N18+S18)-(H18+M18+R18+W18))*10+((SUM(E17:E19)+SUM(J17:J19)+SUM(O17:O19)+SUM(T17:T19))-(SUM(G17:G19)+SUM(L17:L19)+SUM(Q17:Q19)+SUM(V17:V19))))</f>
        <v>3638</v>
      </c>
      <c r="AJ18" s="53"/>
      <c r="AK18" s="53"/>
      <c r="AL18" s="53"/>
      <c r="AM18" s="53"/>
      <c r="AN18" s="53"/>
      <c r="AO18" s="53"/>
      <c r="AP18" s="53"/>
      <c r="AQ18" s="53"/>
    </row>
    <row r="19" spans="1:43" ht="13.5">
      <c r="A19" s="21"/>
      <c r="B19" s="72"/>
      <c r="C19" s="75"/>
      <c r="D19" s="98"/>
      <c r="E19" s="9">
        <f>IF(AA7="","",AA7)</f>
      </c>
      <c r="F19" s="19" t="s">
        <v>21</v>
      </c>
      <c r="G19" s="9">
        <f>IF(Y7="","",Y7)</f>
      </c>
      <c r="H19" s="69"/>
      <c r="I19" s="67"/>
      <c r="J19" s="18">
        <f>IF(AA10="","",AA10)</f>
      </c>
      <c r="K19" s="19" t="s">
        <v>21</v>
      </c>
      <c r="L19" s="18">
        <f>IF(Y10="","",Y10)</f>
      </c>
      <c r="M19" s="69"/>
      <c r="N19" s="67"/>
      <c r="O19" s="18">
        <f>IF(AA13="","",AA13)</f>
      </c>
      <c r="P19" s="19" t="s">
        <v>21</v>
      </c>
      <c r="Q19" s="18">
        <f>IF(Y13="","",Y13)</f>
      </c>
      <c r="R19" s="69"/>
      <c r="S19" s="67"/>
      <c r="T19" s="18">
        <f>IF(AA16="","",AA16)</f>
      </c>
      <c r="U19" s="19" t="s">
        <v>21</v>
      </c>
      <c r="V19" s="18">
        <f>IF(Y16="","",Y16)</f>
      </c>
      <c r="W19" s="69"/>
      <c r="X19" s="105"/>
      <c r="Y19" s="106"/>
      <c r="Z19" s="106"/>
      <c r="AA19" s="106"/>
      <c r="AB19" s="107"/>
      <c r="AC19" s="65"/>
      <c r="AD19" s="87"/>
      <c r="AE19" s="62"/>
      <c r="AF19" s="65"/>
      <c r="AG19" s="62"/>
      <c r="AI19" s="53"/>
      <c r="AJ19" s="53"/>
      <c r="AK19" s="53"/>
      <c r="AL19" s="53"/>
      <c r="AM19" s="53"/>
      <c r="AN19" s="53"/>
      <c r="AO19" s="53"/>
      <c r="AP19" s="53"/>
      <c r="AQ19" s="53"/>
    </row>
    <row r="22" spans="2:18" s="26" customFormat="1" ht="21">
      <c r="B22" s="57" t="s">
        <v>14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27"/>
    </row>
    <row r="24" spans="2:27" ht="15" customHeight="1">
      <c r="B24" s="28" t="s">
        <v>48</v>
      </c>
      <c r="C24" s="29"/>
      <c r="D24" s="54" t="s">
        <v>53</v>
      </c>
      <c r="E24" s="55"/>
      <c r="F24" s="55"/>
      <c r="G24" s="55"/>
      <c r="H24" s="56"/>
      <c r="I24" s="54" t="s">
        <v>54</v>
      </c>
      <c r="J24" s="55"/>
      <c r="K24" s="55"/>
      <c r="L24" s="55"/>
      <c r="M24" s="56"/>
      <c r="N24" s="54" t="s">
        <v>55</v>
      </c>
      <c r="O24" s="55"/>
      <c r="P24" s="55"/>
      <c r="Q24" s="55"/>
      <c r="R24" s="56"/>
      <c r="S24" s="12"/>
      <c r="T24" s="30" t="s">
        <v>15</v>
      </c>
      <c r="U24" s="30"/>
      <c r="V24" s="54" t="s">
        <v>16</v>
      </c>
      <c r="W24" s="56"/>
      <c r="AA24" s="17"/>
    </row>
    <row r="25" spans="2:34" ht="15" customHeight="1">
      <c r="B25" s="70" t="s">
        <v>28</v>
      </c>
      <c r="C25" s="63" t="s">
        <v>52</v>
      </c>
      <c r="D25" s="108"/>
      <c r="E25" s="109"/>
      <c r="F25" s="109"/>
      <c r="G25" s="109"/>
      <c r="H25" s="110"/>
      <c r="I25" s="31" t="str">
        <f>IF(I26="","",IF(I26&gt;M26,"○","×"))</f>
        <v>○</v>
      </c>
      <c r="J25" s="7">
        <v>21</v>
      </c>
      <c r="K25" s="15" t="s">
        <v>43</v>
      </c>
      <c r="L25" s="7">
        <v>14</v>
      </c>
      <c r="M25" s="10"/>
      <c r="N25" s="13" t="str">
        <f>IF(N26="","",IF(N26&gt;R26,"○","×"))</f>
        <v>×</v>
      </c>
      <c r="O25" s="7">
        <v>21</v>
      </c>
      <c r="P25" s="15" t="s">
        <v>43</v>
      </c>
      <c r="Q25" s="7">
        <v>19</v>
      </c>
      <c r="R25" s="10"/>
      <c r="S25" s="73">
        <f>IF(I25="","",COUNTIF(I25:R25,"○"))</f>
        <v>1</v>
      </c>
      <c r="T25" s="117" t="s">
        <v>23</v>
      </c>
      <c r="U25" s="120">
        <f>IF(I25="","",COUNTIF(I25:R25,"×"))</f>
        <v>1</v>
      </c>
      <c r="V25" s="73">
        <f>IF(AD26="","",RANK(AD26,AD25:AD33))</f>
        <v>2</v>
      </c>
      <c r="W25" s="120"/>
      <c r="X25" s="8"/>
      <c r="Y25" s="8"/>
      <c r="Z25" s="17"/>
      <c r="AA25" s="17"/>
      <c r="AD25" s="52"/>
      <c r="AE25" s="52">
        <f>IF(J25="","",IF(J25&gt;L25,1,0))</f>
        <v>1</v>
      </c>
      <c r="AF25" s="52">
        <f>IF(L25="","",IF(J25&lt;L25,1,0))</f>
        <v>0</v>
      </c>
      <c r="AG25" s="52">
        <f>IF(O25="","",IF(O25&gt;Q25,1,0))</f>
        <v>1</v>
      </c>
      <c r="AH25" s="52">
        <f>IF(Q25="","",IF(O25&lt;Q25,1,0))</f>
        <v>0</v>
      </c>
    </row>
    <row r="26" spans="2:34" ht="15" customHeight="1">
      <c r="B26" s="71"/>
      <c r="C26" s="64"/>
      <c r="D26" s="111"/>
      <c r="E26" s="112"/>
      <c r="F26" s="112"/>
      <c r="G26" s="112"/>
      <c r="H26" s="113"/>
      <c r="I26" s="97">
        <f>IF(J25="","",SUM(AE25:AE27))</f>
        <v>2</v>
      </c>
      <c r="J26" s="8">
        <v>21</v>
      </c>
      <c r="K26" s="15" t="s">
        <v>44</v>
      </c>
      <c r="L26" s="8">
        <v>10</v>
      </c>
      <c r="M26" s="123">
        <f>IF(L25="","",SUM(AF25:AF27))</f>
        <v>0</v>
      </c>
      <c r="N26" s="97">
        <f>IF(O25="","",SUM(AG25:AG27))</f>
        <v>1</v>
      </c>
      <c r="O26" s="32">
        <v>19</v>
      </c>
      <c r="P26" s="15" t="s">
        <v>44</v>
      </c>
      <c r="Q26" s="32">
        <v>21</v>
      </c>
      <c r="R26" s="123">
        <f>IF(Q25="","",SUM(AH25:AH27))</f>
        <v>2</v>
      </c>
      <c r="S26" s="74"/>
      <c r="T26" s="118"/>
      <c r="U26" s="121"/>
      <c r="V26" s="74"/>
      <c r="W26" s="121"/>
      <c r="X26" s="8"/>
      <c r="Y26" s="8"/>
      <c r="Z26" s="17"/>
      <c r="AA26" s="17"/>
      <c r="AD26" s="52">
        <f>IF(S25="","",S25*1000+(I26+N26)*100+((I26+N26)-(M26+R26))*10+((SUM(J25:J27)+SUM(O25:O27))-(SUM(L25:L27)+SUM(Q25:Q27))))</f>
        <v>1316</v>
      </c>
      <c r="AE26" s="52">
        <f>IF(J26="","",IF(J26&gt;L26,1,0))</f>
        <v>1</v>
      </c>
      <c r="AF26" s="52">
        <f>IF(L26="","",IF(J26&lt;L26,1,0))</f>
        <v>0</v>
      </c>
      <c r="AG26" s="52">
        <f>IF(O26="","",IF(O26&gt;Q26,1,0))</f>
        <v>0</v>
      </c>
      <c r="AH26" s="52">
        <f>IF(Q26="","",IF(O26&lt;Q26,1,0))</f>
        <v>1</v>
      </c>
    </row>
    <row r="27" spans="2:34" ht="15" customHeight="1">
      <c r="B27" s="72"/>
      <c r="C27" s="65"/>
      <c r="D27" s="114"/>
      <c r="E27" s="115"/>
      <c r="F27" s="115"/>
      <c r="G27" s="115"/>
      <c r="H27" s="116"/>
      <c r="I27" s="98"/>
      <c r="J27" s="9"/>
      <c r="K27" s="15" t="s">
        <v>44</v>
      </c>
      <c r="L27" s="9"/>
      <c r="M27" s="124"/>
      <c r="N27" s="98"/>
      <c r="O27" s="33">
        <v>9</v>
      </c>
      <c r="P27" s="15" t="s">
        <v>44</v>
      </c>
      <c r="Q27" s="33">
        <v>21</v>
      </c>
      <c r="R27" s="124"/>
      <c r="S27" s="75"/>
      <c r="T27" s="119"/>
      <c r="U27" s="122"/>
      <c r="V27" s="75"/>
      <c r="W27" s="122"/>
      <c r="X27" s="8"/>
      <c r="Y27" s="8"/>
      <c r="Z27" s="34"/>
      <c r="AA27" s="34"/>
      <c r="AD27" s="52"/>
      <c r="AE27" s="52">
        <f>IF(J27="","",IF(J27&gt;L27,1,0))</f>
      </c>
      <c r="AF27" s="52">
        <f>IF(L27="","",IF(J27&lt;L27,1,0))</f>
      </c>
      <c r="AG27" s="52">
        <f>IF(O27="","",IF(O27&gt;Q27,1,0))</f>
        <v>0</v>
      </c>
      <c r="AH27" s="52">
        <f>IF(Q27="","",IF(O27&lt;Q27,1,0))</f>
        <v>1</v>
      </c>
    </row>
    <row r="28" spans="2:34" ht="15" customHeight="1">
      <c r="B28" s="70" t="s">
        <v>49</v>
      </c>
      <c r="C28" s="63" t="s">
        <v>51</v>
      </c>
      <c r="D28" s="31" t="str">
        <f>IF(E28="","",IF(D29&gt;H29,"○","×"))</f>
        <v>×</v>
      </c>
      <c r="E28" s="7">
        <f>IF(L25="","",L25)</f>
        <v>14</v>
      </c>
      <c r="F28" s="22" t="s">
        <v>21</v>
      </c>
      <c r="G28" s="7">
        <f>IF(J25="","",J25)</f>
        <v>21</v>
      </c>
      <c r="H28" s="35"/>
      <c r="I28" s="108"/>
      <c r="J28" s="109"/>
      <c r="K28" s="109"/>
      <c r="L28" s="109"/>
      <c r="M28" s="110"/>
      <c r="N28" s="31" t="str">
        <f>IF(O28="","",IF(N29&gt;R29,"○","×"))</f>
        <v>×</v>
      </c>
      <c r="O28" s="7">
        <v>14</v>
      </c>
      <c r="P28" s="22" t="s">
        <v>21</v>
      </c>
      <c r="Q28" s="7">
        <v>21</v>
      </c>
      <c r="R28" s="36"/>
      <c r="S28" s="73">
        <f>IF(D28="","",COUNTIF(D28:R30,"○"))</f>
        <v>0</v>
      </c>
      <c r="T28" s="117" t="s">
        <v>23</v>
      </c>
      <c r="U28" s="120">
        <f>IF(D28="","",COUNTIF(D28:R30,"×"))</f>
        <v>2</v>
      </c>
      <c r="V28" s="73">
        <f>IF(AD29="","",RANK(AD29,AD25:AD33))</f>
        <v>3</v>
      </c>
      <c r="W28" s="120"/>
      <c r="X28" s="8"/>
      <c r="Y28" s="8"/>
      <c r="Z28" s="34"/>
      <c r="AA28" s="34"/>
      <c r="AD28" s="52"/>
      <c r="AE28" s="52">
        <f>IF(O28="","",IF(O28&gt;Q28,1,0))</f>
        <v>0</v>
      </c>
      <c r="AF28" s="52">
        <f>IF(Q28="","",IF(O28&lt;Q28,1,0))</f>
        <v>1</v>
      </c>
      <c r="AG28" s="52"/>
      <c r="AH28" s="52"/>
    </row>
    <row r="29" spans="2:34" ht="15" customHeight="1">
      <c r="B29" s="71"/>
      <c r="C29" s="64"/>
      <c r="D29" s="97">
        <f>M26</f>
        <v>0</v>
      </c>
      <c r="E29" s="8">
        <f>IF(L26="","",L26)</f>
        <v>10</v>
      </c>
      <c r="F29" s="15" t="s">
        <v>21</v>
      </c>
      <c r="G29" s="8">
        <f>IF(J26="","",J26)</f>
        <v>21</v>
      </c>
      <c r="H29" s="123">
        <f>I26</f>
        <v>2</v>
      </c>
      <c r="I29" s="111"/>
      <c r="J29" s="112"/>
      <c r="K29" s="112"/>
      <c r="L29" s="112"/>
      <c r="M29" s="113"/>
      <c r="N29" s="97">
        <f>IF(O28="","",SUM(AE28:AE30))</f>
        <v>0</v>
      </c>
      <c r="O29" s="8">
        <v>7</v>
      </c>
      <c r="P29" s="15" t="s">
        <v>21</v>
      </c>
      <c r="Q29" s="8">
        <v>21</v>
      </c>
      <c r="R29" s="123">
        <f>IF(Q28="","",SUM(AF28:AF30))</f>
        <v>2</v>
      </c>
      <c r="S29" s="74"/>
      <c r="T29" s="118"/>
      <c r="U29" s="121"/>
      <c r="V29" s="74"/>
      <c r="W29" s="121"/>
      <c r="X29" s="8"/>
      <c r="Y29" s="8"/>
      <c r="Z29" s="34"/>
      <c r="AA29" s="34"/>
      <c r="AD29" s="52">
        <f>IF(S28="","",S28*1000+(D29+N29)*100+((D29+N29)-(H29+R29))*10+((SUM(E28:E30)+SUM(O28:O30))-(SUM(G28:G30)+SUM(Q28:Q30))))</f>
        <v>-79</v>
      </c>
      <c r="AE29" s="52">
        <f>IF(O29="","",IF(O29&gt;Q29,1,0))</f>
        <v>0</v>
      </c>
      <c r="AF29" s="52">
        <f>IF(Q29="","",IF(O29&lt;Q29,1,0))</f>
        <v>1</v>
      </c>
      <c r="AG29" s="52"/>
      <c r="AH29" s="52"/>
    </row>
    <row r="30" spans="2:34" ht="15" customHeight="1">
      <c r="B30" s="72"/>
      <c r="C30" s="65"/>
      <c r="D30" s="98"/>
      <c r="E30" s="9">
        <f>IF(L27="","",L27)</f>
      </c>
      <c r="F30" s="19" t="s">
        <v>45</v>
      </c>
      <c r="G30" s="9">
        <f>IF(J27="","",J27)</f>
      </c>
      <c r="H30" s="124"/>
      <c r="I30" s="114"/>
      <c r="J30" s="115"/>
      <c r="K30" s="115"/>
      <c r="L30" s="115"/>
      <c r="M30" s="116"/>
      <c r="N30" s="98"/>
      <c r="O30" s="9"/>
      <c r="P30" s="15" t="s">
        <v>21</v>
      </c>
      <c r="Q30" s="9"/>
      <c r="R30" s="124"/>
      <c r="S30" s="75"/>
      <c r="T30" s="119"/>
      <c r="U30" s="122"/>
      <c r="V30" s="75"/>
      <c r="W30" s="122"/>
      <c r="X30" s="8"/>
      <c r="Y30" s="8"/>
      <c r="Z30" s="34"/>
      <c r="AA30" s="34"/>
      <c r="AD30" s="52"/>
      <c r="AE30" s="52">
        <f>IF(O30="","",IF(O30&gt;Q30,1,0))</f>
      </c>
      <c r="AF30" s="52">
        <f>IF(Q30="","",IF(O30&lt;Q30,1,0))</f>
      </c>
      <c r="AG30" s="52"/>
      <c r="AH30" s="52"/>
    </row>
    <row r="31" spans="2:34" ht="15" customHeight="1">
      <c r="B31" s="71" t="s">
        <v>50</v>
      </c>
      <c r="C31" s="63" t="s">
        <v>140</v>
      </c>
      <c r="D31" s="31" t="str">
        <f>IF(E31="","",IF(D32&gt;H32,"○","×"))</f>
        <v>○</v>
      </c>
      <c r="E31" s="7">
        <f>IF(Q25="","",Q25)</f>
        <v>19</v>
      </c>
      <c r="F31" s="22" t="s">
        <v>21</v>
      </c>
      <c r="G31" s="7">
        <f>IF(O25="","",O25)</f>
        <v>21</v>
      </c>
      <c r="H31" s="36"/>
      <c r="I31" s="31" t="str">
        <f>IF(J31="","",IF(I32&gt;M32,"○","×"))</f>
        <v>○</v>
      </c>
      <c r="J31" s="7">
        <f>IF(Q28="","",Q28)</f>
        <v>21</v>
      </c>
      <c r="K31" s="15" t="s">
        <v>21</v>
      </c>
      <c r="L31" s="7">
        <f>IF(O28="","",O28)</f>
        <v>14</v>
      </c>
      <c r="M31" s="36"/>
      <c r="N31" s="108"/>
      <c r="O31" s="109"/>
      <c r="P31" s="109"/>
      <c r="Q31" s="109"/>
      <c r="R31" s="110"/>
      <c r="S31" s="73">
        <f>IF(D31="","",COUNTIF(D31:M31,"○"))</f>
        <v>2</v>
      </c>
      <c r="T31" s="117" t="s">
        <v>23</v>
      </c>
      <c r="U31" s="120">
        <f>IF(D31="","",COUNTIF(D31:M31,"×"))</f>
        <v>0</v>
      </c>
      <c r="V31" s="73">
        <f>IF(AD32="","",RANK(AD32,AD25:AD33))</f>
        <v>1</v>
      </c>
      <c r="W31" s="120"/>
      <c r="X31" s="8"/>
      <c r="Y31" s="8"/>
      <c r="Z31" s="34"/>
      <c r="AA31" s="34"/>
      <c r="AD31" s="52"/>
      <c r="AE31" s="52"/>
      <c r="AF31" s="52"/>
      <c r="AG31" s="52"/>
      <c r="AH31" s="52"/>
    </row>
    <row r="32" spans="2:34" ht="15" customHeight="1">
      <c r="B32" s="71"/>
      <c r="C32" s="64"/>
      <c r="D32" s="97">
        <f>R26</f>
        <v>2</v>
      </c>
      <c r="E32" s="8">
        <f>IF(Q26="","",Q26)</f>
        <v>21</v>
      </c>
      <c r="F32" s="15" t="s">
        <v>21</v>
      </c>
      <c r="G32" s="8">
        <f>IF(O26="","",O26)</f>
        <v>19</v>
      </c>
      <c r="H32" s="123">
        <f>N26</f>
        <v>1</v>
      </c>
      <c r="I32" s="97">
        <f>R29</f>
        <v>2</v>
      </c>
      <c r="J32" s="8">
        <f>IF(Q29="","",Q29)</f>
        <v>21</v>
      </c>
      <c r="K32" s="15" t="s">
        <v>21</v>
      </c>
      <c r="L32" s="32">
        <f>IF(O29="","",O29)</f>
        <v>7</v>
      </c>
      <c r="M32" s="123">
        <f>N29</f>
        <v>0</v>
      </c>
      <c r="N32" s="111"/>
      <c r="O32" s="112"/>
      <c r="P32" s="112"/>
      <c r="Q32" s="112"/>
      <c r="R32" s="113"/>
      <c r="S32" s="74"/>
      <c r="T32" s="118"/>
      <c r="U32" s="121"/>
      <c r="V32" s="74"/>
      <c r="W32" s="121"/>
      <c r="X32" s="8"/>
      <c r="Y32" s="8"/>
      <c r="Z32" s="34"/>
      <c r="AA32" s="34"/>
      <c r="AD32" s="52">
        <f>IF(S31="","",S31*1000+(D32+I32)*100+((D32+I32)-(H32+M32))*10+((SUM(E31:E33)+SUM(J31:J33))-(SUM(G31:G33)+SUM(L31:L33))))</f>
        <v>2463</v>
      </c>
      <c r="AE32" s="52"/>
      <c r="AF32" s="52"/>
      <c r="AG32" s="52"/>
      <c r="AH32" s="52"/>
    </row>
    <row r="33" spans="2:34" ht="15" customHeight="1">
      <c r="B33" s="72"/>
      <c r="C33" s="65"/>
      <c r="D33" s="98"/>
      <c r="E33" s="9">
        <f>IF(Q27="","",Q27)</f>
        <v>21</v>
      </c>
      <c r="F33" s="19" t="s">
        <v>21</v>
      </c>
      <c r="G33" s="9">
        <f>IF(O27="","",O27)</f>
        <v>9</v>
      </c>
      <c r="H33" s="124"/>
      <c r="I33" s="98"/>
      <c r="J33" s="9">
        <f>IF(Q30="","",Q30)</f>
      </c>
      <c r="K33" s="15" t="s">
        <v>21</v>
      </c>
      <c r="L33" s="33">
        <f>IF(O30="","",O30)</f>
      </c>
      <c r="M33" s="124"/>
      <c r="N33" s="114"/>
      <c r="O33" s="115"/>
      <c r="P33" s="115"/>
      <c r="Q33" s="115"/>
      <c r="R33" s="116"/>
      <c r="S33" s="75"/>
      <c r="T33" s="119"/>
      <c r="U33" s="122"/>
      <c r="V33" s="75"/>
      <c r="W33" s="122"/>
      <c r="X33" s="8"/>
      <c r="Y33" s="8"/>
      <c r="Z33" s="34"/>
      <c r="AA33" s="34"/>
      <c r="AD33" s="52"/>
      <c r="AE33" s="52"/>
      <c r="AF33" s="52"/>
      <c r="AG33" s="52"/>
      <c r="AH33" s="52"/>
    </row>
    <row r="34" spans="2:34" s="23" customFormat="1" ht="15" customHeight="1">
      <c r="B34" s="37"/>
      <c r="C34" s="37"/>
      <c r="E34" s="38"/>
      <c r="F34" s="38"/>
      <c r="G34" s="38"/>
      <c r="J34" s="38"/>
      <c r="K34" s="38"/>
      <c r="L34" s="38"/>
      <c r="O34" s="38"/>
      <c r="P34" s="38"/>
      <c r="Q34" s="38"/>
      <c r="R34" s="38"/>
      <c r="AD34" s="52"/>
      <c r="AE34" s="52"/>
      <c r="AF34" s="52"/>
      <c r="AG34" s="52"/>
      <c r="AH34" s="52"/>
    </row>
    <row r="35" spans="2:34" ht="15" customHeight="1">
      <c r="B35" s="28" t="s">
        <v>42</v>
      </c>
      <c r="C35" s="29"/>
      <c r="D35" s="54" t="s">
        <v>59</v>
      </c>
      <c r="E35" s="55"/>
      <c r="F35" s="55"/>
      <c r="G35" s="55"/>
      <c r="H35" s="56"/>
      <c r="I35" s="54" t="s">
        <v>60</v>
      </c>
      <c r="J35" s="55"/>
      <c r="K35" s="55"/>
      <c r="L35" s="55"/>
      <c r="M35" s="56"/>
      <c r="N35" s="54" t="s">
        <v>61</v>
      </c>
      <c r="O35" s="55"/>
      <c r="P35" s="55"/>
      <c r="Q35" s="55"/>
      <c r="R35" s="56"/>
      <c r="S35" s="12"/>
      <c r="T35" s="30" t="s">
        <v>15</v>
      </c>
      <c r="U35" s="30"/>
      <c r="V35" s="54" t="s">
        <v>16</v>
      </c>
      <c r="W35" s="56"/>
      <c r="AA35" s="17"/>
      <c r="AD35" s="52"/>
      <c r="AE35" s="52"/>
      <c r="AF35" s="52"/>
      <c r="AG35" s="52"/>
      <c r="AH35" s="52"/>
    </row>
    <row r="36" spans="2:34" ht="15" customHeight="1">
      <c r="B36" s="70" t="s">
        <v>50</v>
      </c>
      <c r="C36" s="63" t="s">
        <v>58</v>
      </c>
      <c r="D36" s="108"/>
      <c r="E36" s="109"/>
      <c r="F36" s="109"/>
      <c r="G36" s="109"/>
      <c r="H36" s="110"/>
      <c r="I36" s="31" t="str">
        <f>IF(I37="","",IF(I37&gt;M37,"○","×"))</f>
        <v>○</v>
      </c>
      <c r="J36" s="7">
        <v>21</v>
      </c>
      <c r="K36" s="15" t="s">
        <v>21</v>
      </c>
      <c r="L36" s="7">
        <v>9</v>
      </c>
      <c r="M36" s="10"/>
      <c r="N36" s="13" t="str">
        <f>IF(N37="","",IF(N37&gt;R37,"○","×"))</f>
        <v>×</v>
      </c>
      <c r="O36" s="7">
        <v>19</v>
      </c>
      <c r="P36" s="15" t="s">
        <v>21</v>
      </c>
      <c r="Q36" s="7">
        <v>21</v>
      </c>
      <c r="R36" s="10"/>
      <c r="S36" s="73">
        <f>IF(I36="","",COUNTIF(I36:R36,"○"))</f>
        <v>1</v>
      </c>
      <c r="T36" s="117" t="s">
        <v>23</v>
      </c>
      <c r="U36" s="120">
        <f>IF(I36="","",COUNTIF(I36:R36,"×"))</f>
        <v>1</v>
      </c>
      <c r="V36" s="73">
        <f>IF(AD37="","",RANK(AD37,AD36:AD44))</f>
        <v>2</v>
      </c>
      <c r="W36" s="120"/>
      <c r="X36" s="8"/>
      <c r="Y36" s="8"/>
      <c r="Z36" s="17"/>
      <c r="AA36" s="17"/>
      <c r="AD36" s="52"/>
      <c r="AE36" s="52">
        <f>IF(J36="","",IF(J36&gt;L36,1,0))</f>
        <v>1</v>
      </c>
      <c r="AF36" s="52">
        <f>IF(L36="","",IF(J36&lt;L36,1,0))</f>
        <v>0</v>
      </c>
      <c r="AG36" s="52">
        <f>IF(O36="","",IF(O36&gt;Q36,1,0))</f>
        <v>0</v>
      </c>
      <c r="AH36" s="52">
        <f>IF(Q36="","",IF(O36&lt;Q36,1,0))</f>
        <v>1</v>
      </c>
    </row>
    <row r="37" spans="2:34" ht="15" customHeight="1">
      <c r="B37" s="71"/>
      <c r="C37" s="64"/>
      <c r="D37" s="111"/>
      <c r="E37" s="112"/>
      <c r="F37" s="112"/>
      <c r="G37" s="112"/>
      <c r="H37" s="113"/>
      <c r="I37" s="97">
        <f>IF(J36="","",SUM(AE36:AE38))</f>
        <v>2</v>
      </c>
      <c r="J37" s="8">
        <v>21</v>
      </c>
      <c r="K37" s="15" t="s">
        <v>21</v>
      </c>
      <c r="L37" s="8">
        <v>7</v>
      </c>
      <c r="M37" s="123">
        <f>IF(L36="","",SUM(AF36:AF38))</f>
        <v>0</v>
      </c>
      <c r="N37" s="97">
        <f>IF(O36="","",SUM(AG36:AG38))</f>
        <v>0</v>
      </c>
      <c r="O37" s="32">
        <v>10</v>
      </c>
      <c r="P37" s="15" t="s">
        <v>21</v>
      </c>
      <c r="Q37" s="32">
        <v>21</v>
      </c>
      <c r="R37" s="123">
        <f>IF(Q36="","",SUM(AH36:AH38))</f>
        <v>2</v>
      </c>
      <c r="S37" s="74"/>
      <c r="T37" s="118"/>
      <c r="U37" s="121"/>
      <c r="V37" s="74"/>
      <c r="W37" s="121"/>
      <c r="X37" s="8"/>
      <c r="Y37" s="8"/>
      <c r="Z37" s="17"/>
      <c r="AA37" s="17"/>
      <c r="AD37" s="52">
        <f>IF(S36="","",S36*1000+(I37+N37)*100+((I37+N37)-(M37+R37))*10+((SUM(J36:J38)+SUM(O36:O38))-(SUM(L36:L38)+SUM(Q36:Q38))))</f>
        <v>1213</v>
      </c>
      <c r="AE37" s="52">
        <f>IF(J37="","",IF(J37&gt;L37,1,0))</f>
        <v>1</v>
      </c>
      <c r="AF37" s="52">
        <f>IF(L37="","",IF(J37&lt;L37,1,0))</f>
        <v>0</v>
      </c>
      <c r="AG37" s="52">
        <f>IF(O37="","",IF(O37&gt;Q37,1,0))</f>
        <v>0</v>
      </c>
      <c r="AH37" s="52">
        <f>IF(Q37="","",IF(O37&lt;Q37,1,0))</f>
        <v>1</v>
      </c>
    </row>
    <row r="38" spans="2:34" ht="15" customHeight="1">
      <c r="B38" s="72"/>
      <c r="C38" s="65"/>
      <c r="D38" s="114"/>
      <c r="E38" s="115"/>
      <c r="F38" s="115"/>
      <c r="G38" s="115"/>
      <c r="H38" s="116"/>
      <c r="I38" s="98"/>
      <c r="J38" s="9"/>
      <c r="K38" s="15" t="s">
        <v>21</v>
      </c>
      <c r="L38" s="9"/>
      <c r="M38" s="124"/>
      <c r="N38" s="98"/>
      <c r="O38" s="33"/>
      <c r="P38" s="15" t="s">
        <v>21</v>
      </c>
      <c r="Q38" s="33"/>
      <c r="R38" s="124"/>
      <c r="S38" s="75"/>
      <c r="T38" s="119"/>
      <c r="U38" s="122"/>
      <c r="V38" s="75"/>
      <c r="W38" s="122"/>
      <c r="X38" s="8"/>
      <c r="Y38" s="8"/>
      <c r="Z38" s="34"/>
      <c r="AA38" s="34"/>
      <c r="AD38" s="52"/>
      <c r="AE38" s="52">
        <f>IF(J38="","",IF(J38&gt;L38,1,0))</f>
      </c>
      <c r="AF38" s="52">
        <f>IF(L38="","",IF(J38&lt;L38,1,0))</f>
      </c>
      <c r="AG38" s="52">
        <f>IF(O38="","",IF(O38&gt;Q38,1,0))</f>
      </c>
      <c r="AH38" s="52">
        <f>IF(Q38="","",IF(O38&lt;Q38,1,0))</f>
      </c>
    </row>
    <row r="39" spans="2:34" ht="15" customHeight="1">
      <c r="B39" s="70" t="s">
        <v>49</v>
      </c>
      <c r="C39" s="63" t="s">
        <v>57</v>
      </c>
      <c r="D39" s="31" t="str">
        <f>IF(E39="","",IF(D40&gt;H40,"○","×"))</f>
        <v>×</v>
      </c>
      <c r="E39" s="7">
        <f>IF(L36="","",L36)</f>
        <v>9</v>
      </c>
      <c r="F39" s="22" t="s">
        <v>21</v>
      </c>
      <c r="G39" s="7">
        <f>IF(J36="","",J36)</f>
        <v>21</v>
      </c>
      <c r="H39" s="35"/>
      <c r="I39" s="108"/>
      <c r="J39" s="109"/>
      <c r="K39" s="109"/>
      <c r="L39" s="109"/>
      <c r="M39" s="110"/>
      <c r="N39" s="31" t="str">
        <f>IF(O39="","",IF(N40&gt;R40,"○","×"))</f>
        <v>×</v>
      </c>
      <c r="O39" s="7">
        <v>3</v>
      </c>
      <c r="P39" s="22" t="s">
        <v>21</v>
      </c>
      <c r="Q39" s="7">
        <v>21</v>
      </c>
      <c r="R39" s="36"/>
      <c r="S39" s="73">
        <f>IF(D39="","",COUNTIF(D39:R41,"○"))</f>
        <v>0</v>
      </c>
      <c r="T39" s="117" t="s">
        <v>23</v>
      </c>
      <c r="U39" s="120">
        <f>IF(D39="","",COUNTIF(D39:R41,"×"))</f>
        <v>2</v>
      </c>
      <c r="V39" s="73">
        <f>IF(AD40="","",RANK(AD40,AD36:AD44))</f>
        <v>3</v>
      </c>
      <c r="W39" s="120"/>
      <c r="X39" s="8"/>
      <c r="Y39" s="8"/>
      <c r="Z39" s="34"/>
      <c r="AA39" s="34"/>
      <c r="AD39" s="52"/>
      <c r="AE39" s="52">
        <f>IF(O39="","",IF(O39&gt;Q39,1,0))</f>
        <v>0</v>
      </c>
      <c r="AF39" s="52">
        <f>IF(Q39="","",IF(O39&lt;Q39,1,0))</f>
        <v>1</v>
      </c>
      <c r="AG39" s="52"/>
      <c r="AH39" s="52"/>
    </row>
    <row r="40" spans="2:34" ht="15" customHeight="1">
      <c r="B40" s="71"/>
      <c r="C40" s="64"/>
      <c r="D40" s="97">
        <f>M37</f>
        <v>0</v>
      </c>
      <c r="E40" s="8">
        <f>IF(L37="","",L37)</f>
        <v>7</v>
      </c>
      <c r="F40" s="15" t="s">
        <v>47</v>
      </c>
      <c r="G40" s="8">
        <f>IF(J37="","",J37)</f>
        <v>21</v>
      </c>
      <c r="H40" s="123">
        <f>I37</f>
        <v>2</v>
      </c>
      <c r="I40" s="111"/>
      <c r="J40" s="112"/>
      <c r="K40" s="112"/>
      <c r="L40" s="112"/>
      <c r="M40" s="113"/>
      <c r="N40" s="97">
        <f>IF(O39="","",SUM(AE39:AE41))</f>
        <v>0</v>
      </c>
      <c r="O40" s="8">
        <v>7</v>
      </c>
      <c r="P40" s="15" t="s">
        <v>21</v>
      </c>
      <c r="Q40" s="8">
        <v>21</v>
      </c>
      <c r="R40" s="123">
        <f>IF(Q39="","",SUM(AF39:AF41))</f>
        <v>2</v>
      </c>
      <c r="S40" s="74"/>
      <c r="T40" s="118"/>
      <c r="U40" s="121"/>
      <c r="V40" s="74"/>
      <c r="W40" s="121"/>
      <c r="X40" s="8"/>
      <c r="Y40" s="8"/>
      <c r="Z40" s="34"/>
      <c r="AA40" s="34"/>
      <c r="AD40" s="52">
        <f>IF(S39="","",S39*1000+(D40+N40)*100+((D40+N40)-(H40+R40))*10+((SUM(E39:E41)+SUM(O39:O41))-(SUM(G39:G41)+SUM(Q39:Q41))))</f>
        <v>-98</v>
      </c>
      <c r="AE40" s="52">
        <f>IF(O40="","",IF(O40&gt;Q40,1,0))</f>
        <v>0</v>
      </c>
      <c r="AF40" s="52">
        <f>IF(Q40="","",IF(O40&lt;Q40,1,0))</f>
        <v>1</v>
      </c>
      <c r="AG40" s="52"/>
      <c r="AH40" s="52"/>
    </row>
    <row r="41" spans="2:34" ht="15" customHeight="1">
      <c r="B41" s="72"/>
      <c r="C41" s="65"/>
      <c r="D41" s="98"/>
      <c r="E41" s="9">
        <f>IF(L38="","",L38)</f>
      </c>
      <c r="F41" s="19" t="s">
        <v>21</v>
      </c>
      <c r="G41" s="9">
        <f>IF(J38="","",J38)</f>
      </c>
      <c r="H41" s="124"/>
      <c r="I41" s="114"/>
      <c r="J41" s="115"/>
      <c r="K41" s="115"/>
      <c r="L41" s="115"/>
      <c r="M41" s="116"/>
      <c r="N41" s="98"/>
      <c r="O41" s="9"/>
      <c r="P41" s="15" t="s">
        <v>21</v>
      </c>
      <c r="Q41" s="9"/>
      <c r="R41" s="124"/>
      <c r="S41" s="75"/>
      <c r="T41" s="119"/>
      <c r="U41" s="122"/>
      <c r="V41" s="75"/>
      <c r="W41" s="122"/>
      <c r="X41" s="8"/>
      <c r="Y41" s="8"/>
      <c r="Z41" s="34"/>
      <c r="AA41" s="34"/>
      <c r="AD41" s="52"/>
      <c r="AE41" s="52">
        <f>IF(O41="","",IF(O41&gt;Q41,1,0))</f>
      </c>
      <c r="AF41" s="52">
        <f>IF(Q41="","",IF(O41&lt;Q41,1,0))</f>
      </c>
      <c r="AG41" s="52"/>
      <c r="AH41" s="52"/>
    </row>
    <row r="42" spans="2:34" ht="15" customHeight="1">
      <c r="B42" s="71" t="s">
        <v>49</v>
      </c>
      <c r="C42" s="63" t="s">
        <v>56</v>
      </c>
      <c r="D42" s="31" t="str">
        <f>IF(E42="","",IF(D43&gt;H43,"○","×"))</f>
        <v>○</v>
      </c>
      <c r="E42" s="7">
        <f>IF(Q36="","",Q36)</f>
        <v>21</v>
      </c>
      <c r="F42" s="22" t="s">
        <v>21</v>
      </c>
      <c r="G42" s="7">
        <f>IF(O36="","",O36)</f>
        <v>19</v>
      </c>
      <c r="H42" s="36"/>
      <c r="I42" s="31" t="str">
        <f>IF(J42="","",IF(I43&gt;M43,"○","×"))</f>
        <v>○</v>
      </c>
      <c r="J42" s="7">
        <f>IF(Q39="","",Q39)</f>
        <v>21</v>
      </c>
      <c r="K42" s="15" t="s">
        <v>21</v>
      </c>
      <c r="L42" s="7">
        <f>IF(O39="","",O39)</f>
        <v>3</v>
      </c>
      <c r="M42" s="36"/>
      <c r="N42" s="108"/>
      <c r="O42" s="109"/>
      <c r="P42" s="109"/>
      <c r="Q42" s="109"/>
      <c r="R42" s="110"/>
      <c r="S42" s="73">
        <f>IF(D42="","",COUNTIF(D42:M42,"○"))</f>
        <v>2</v>
      </c>
      <c r="T42" s="117" t="s">
        <v>23</v>
      </c>
      <c r="U42" s="120">
        <f>IF(D42="","",COUNTIF(D42:M42,"×"))</f>
        <v>0</v>
      </c>
      <c r="V42" s="73">
        <f>IF(AD43="","",RANK(AD43,AD36:AD44))</f>
        <v>1</v>
      </c>
      <c r="W42" s="120"/>
      <c r="X42" s="8"/>
      <c r="Y42" s="8"/>
      <c r="Z42" s="34"/>
      <c r="AA42" s="34"/>
      <c r="AD42" s="52"/>
      <c r="AE42" s="52"/>
      <c r="AF42" s="52"/>
      <c r="AG42" s="52"/>
      <c r="AH42" s="52"/>
    </row>
    <row r="43" spans="2:34" ht="15" customHeight="1">
      <c r="B43" s="71"/>
      <c r="C43" s="64"/>
      <c r="D43" s="97">
        <f>R37</f>
        <v>2</v>
      </c>
      <c r="E43" s="8">
        <f>IF(Q37="","",Q37)</f>
        <v>21</v>
      </c>
      <c r="F43" s="15" t="s">
        <v>21</v>
      </c>
      <c r="G43" s="8">
        <f>IF(O37="","",O37)</f>
        <v>10</v>
      </c>
      <c r="H43" s="123">
        <f>N37</f>
        <v>0</v>
      </c>
      <c r="I43" s="97">
        <f>R40</f>
        <v>2</v>
      </c>
      <c r="J43" s="8">
        <f>IF(Q40="","",Q40)</f>
        <v>21</v>
      </c>
      <c r="K43" s="15" t="s">
        <v>21</v>
      </c>
      <c r="L43" s="32">
        <f>IF(O40="","",O40)</f>
        <v>7</v>
      </c>
      <c r="M43" s="123">
        <f>N40</f>
        <v>0</v>
      </c>
      <c r="N43" s="111"/>
      <c r="O43" s="112"/>
      <c r="P43" s="112"/>
      <c r="Q43" s="112"/>
      <c r="R43" s="113"/>
      <c r="S43" s="74"/>
      <c r="T43" s="118"/>
      <c r="U43" s="121"/>
      <c r="V43" s="74"/>
      <c r="W43" s="121"/>
      <c r="X43" s="8"/>
      <c r="Y43" s="8"/>
      <c r="Z43" s="34"/>
      <c r="AA43" s="34"/>
      <c r="AD43" s="52">
        <f>IF(S42="","",S42*1000+(D43+I43)*100+((D43+I43)-(H43+M43))*10+((SUM(E42:E44)+SUM(J42:J44))-(SUM(G42:G44)+SUM(L42:L44))))</f>
        <v>2485</v>
      </c>
      <c r="AE43" s="52"/>
      <c r="AF43" s="52"/>
      <c r="AG43" s="52"/>
      <c r="AH43" s="52"/>
    </row>
    <row r="44" spans="2:34" ht="15" customHeight="1">
      <c r="B44" s="72"/>
      <c r="C44" s="65"/>
      <c r="D44" s="98"/>
      <c r="E44" s="9">
        <f>IF(Q38="","",Q38)</f>
      </c>
      <c r="F44" s="19" t="s">
        <v>21</v>
      </c>
      <c r="G44" s="9">
        <f>IF(O38="","",O38)</f>
      </c>
      <c r="H44" s="124"/>
      <c r="I44" s="98"/>
      <c r="J44" s="9">
        <f>IF(Q41="","",Q41)</f>
      </c>
      <c r="K44" s="15" t="s">
        <v>21</v>
      </c>
      <c r="L44" s="33">
        <f>IF(O41="","",O41)</f>
      </c>
      <c r="M44" s="124"/>
      <c r="N44" s="114"/>
      <c r="O44" s="115"/>
      <c r="P44" s="115"/>
      <c r="Q44" s="115"/>
      <c r="R44" s="116"/>
      <c r="S44" s="75"/>
      <c r="T44" s="119"/>
      <c r="U44" s="122"/>
      <c r="V44" s="75"/>
      <c r="W44" s="122"/>
      <c r="X44" s="8"/>
      <c r="Y44" s="8"/>
      <c r="Z44" s="34"/>
      <c r="AA44" s="34"/>
      <c r="AD44" s="52"/>
      <c r="AE44" s="52"/>
      <c r="AF44" s="52"/>
      <c r="AG44" s="52"/>
      <c r="AH44" s="52"/>
    </row>
    <row r="45" ht="13.5">
      <c r="K45" s="39"/>
    </row>
    <row r="46" ht="13.5">
      <c r="K46" s="34"/>
    </row>
    <row r="47" ht="13.5">
      <c r="K47" s="34"/>
    </row>
    <row r="48" ht="13.5">
      <c r="K48" s="34"/>
    </row>
    <row r="50" spans="2:14" ht="13.5">
      <c r="B50" s="11" t="s">
        <v>62</v>
      </c>
      <c r="N50" s="11" t="s">
        <v>63</v>
      </c>
    </row>
    <row r="51" spans="2:22" ht="14.25" thickBot="1">
      <c r="B51" s="126" t="str">
        <f>INDEX(B25:B33,MATCH(1,V25:V33,0),1)</f>
        <v>(船　木)</v>
      </c>
      <c r="C51" s="125" t="str">
        <f>INDEX(C25:C33,MATCH(1,V25:V33,0),1)</f>
        <v>石川　将寛</v>
      </c>
      <c r="D51" s="47"/>
      <c r="E51" s="47"/>
      <c r="F51" s="47"/>
      <c r="G51" s="47"/>
      <c r="H51" s="51"/>
      <c r="I51" s="40"/>
      <c r="J51" s="40"/>
      <c r="K51" s="40"/>
      <c r="L51" s="40"/>
      <c r="M51" s="40"/>
      <c r="N51" s="129" t="str">
        <f>INDEX(C36:C44,MATCH(1,V36:V44,0),1)</f>
        <v>岸田　舷希</v>
      </c>
      <c r="O51" s="129"/>
      <c r="P51" s="129"/>
      <c r="Q51" s="129"/>
      <c r="R51" s="129"/>
      <c r="S51" s="130" t="str">
        <f>INDEX(B36:B44,MATCH(1,V36:V44,0),1)</f>
        <v>(多喜浜)</v>
      </c>
      <c r="T51" s="130"/>
      <c r="U51" s="130"/>
      <c r="V51" s="130"/>
    </row>
    <row r="52" spans="2:22" ht="13.5">
      <c r="B52" s="126"/>
      <c r="C52" s="125"/>
      <c r="H52" s="127" t="s">
        <v>139</v>
      </c>
      <c r="I52" s="128"/>
      <c r="N52" s="129"/>
      <c r="O52" s="129"/>
      <c r="P52" s="129"/>
      <c r="Q52" s="129"/>
      <c r="R52" s="129"/>
      <c r="S52" s="130"/>
      <c r="T52" s="130"/>
      <c r="U52" s="130"/>
      <c r="V52" s="130"/>
    </row>
    <row r="53" spans="8:9" ht="13.5">
      <c r="H53" s="126"/>
      <c r="I53" s="126"/>
    </row>
    <row r="54" spans="8:9" ht="13.5">
      <c r="H54" s="126"/>
      <c r="I54" s="126"/>
    </row>
    <row r="57" spans="2:18" s="5" customFormat="1" ht="22.5" customHeight="1">
      <c r="B57" s="131" t="s">
        <v>9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6"/>
    </row>
    <row r="59" spans="2:27" ht="15" customHeight="1">
      <c r="B59" s="28" t="s">
        <v>48</v>
      </c>
      <c r="C59" s="29"/>
      <c r="D59" s="54" t="s">
        <v>76</v>
      </c>
      <c r="E59" s="55"/>
      <c r="F59" s="55"/>
      <c r="G59" s="55"/>
      <c r="H59" s="56"/>
      <c r="I59" s="54" t="s">
        <v>77</v>
      </c>
      <c r="J59" s="55"/>
      <c r="K59" s="55"/>
      <c r="L59" s="55"/>
      <c r="M59" s="56"/>
      <c r="N59" s="54" t="s">
        <v>78</v>
      </c>
      <c r="O59" s="55"/>
      <c r="P59" s="55"/>
      <c r="Q59" s="55"/>
      <c r="R59" s="56"/>
      <c r="S59" s="12"/>
      <c r="T59" s="30" t="s">
        <v>15</v>
      </c>
      <c r="U59" s="30"/>
      <c r="V59" s="54" t="s">
        <v>16</v>
      </c>
      <c r="W59" s="56"/>
      <c r="AA59" s="17"/>
    </row>
    <row r="60" spans="2:34" ht="15" customHeight="1">
      <c r="B60" s="70" t="s">
        <v>64</v>
      </c>
      <c r="C60" s="63" t="s">
        <v>138</v>
      </c>
      <c r="D60" s="108"/>
      <c r="E60" s="109"/>
      <c r="F60" s="109"/>
      <c r="G60" s="109"/>
      <c r="H60" s="110"/>
      <c r="I60" s="31" t="str">
        <f>IF(I61="","",IF(I61&gt;M61,"○","×"))</f>
        <v>○</v>
      </c>
      <c r="J60" s="7">
        <v>21</v>
      </c>
      <c r="K60" s="15" t="s">
        <v>21</v>
      </c>
      <c r="L60" s="7">
        <v>9</v>
      </c>
      <c r="M60" s="10"/>
      <c r="N60" s="13" t="str">
        <f>IF(N61="","",IF(N61&gt;R61,"○","×"))</f>
        <v>○</v>
      </c>
      <c r="O60" s="7">
        <v>21</v>
      </c>
      <c r="P60" s="15" t="s">
        <v>21</v>
      </c>
      <c r="Q60" s="7">
        <v>11</v>
      </c>
      <c r="R60" s="10"/>
      <c r="S60" s="73">
        <f>IF(I60="","",COUNTIF(I60:R60,"○"))</f>
        <v>2</v>
      </c>
      <c r="T60" s="117" t="s">
        <v>23</v>
      </c>
      <c r="U60" s="120">
        <f>IF(I60="","",COUNTIF(I60:R60,"×"))</f>
        <v>0</v>
      </c>
      <c r="V60" s="73">
        <f>IF(AD61="","",RANK(AD61,AD60:AD68))</f>
        <v>1</v>
      </c>
      <c r="W60" s="120"/>
      <c r="X60" s="8"/>
      <c r="Y60" s="8"/>
      <c r="Z60" s="17"/>
      <c r="AA60" s="17"/>
      <c r="AD60" s="52"/>
      <c r="AE60" s="52">
        <f>IF(J60="","",IF(J60&gt;L60,1,0))</f>
        <v>1</v>
      </c>
      <c r="AF60" s="52">
        <f>IF(L60="","",IF(J60&lt;L60,1,0))</f>
        <v>0</v>
      </c>
      <c r="AG60" s="52">
        <f>IF(O60="","",IF(O60&gt;Q60,1,0))</f>
        <v>1</v>
      </c>
      <c r="AH60" s="52">
        <f>IF(Q60="","",IF(O60&lt;Q60,1,0))</f>
        <v>0</v>
      </c>
    </row>
    <row r="61" spans="2:34" ht="15" customHeight="1">
      <c r="B61" s="71"/>
      <c r="C61" s="64"/>
      <c r="D61" s="111"/>
      <c r="E61" s="112"/>
      <c r="F61" s="112"/>
      <c r="G61" s="112"/>
      <c r="H61" s="113"/>
      <c r="I61" s="97">
        <f>IF(J60="","",SUM(AE60:AE62))</f>
        <v>2</v>
      </c>
      <c r="J61" s="8">
        <v>21</v>
      </c>
      <c r="K61" s="15" t="s">
        <v>21</v>
      </c>
      <c r="L61" s="8">
        <v>5</v>
      </c>
      <c r="M61" s="123">
        <f>IF(L60="","",SUM(AF60:AF62))</f>
        <v>0</v>
      </c>
      <c r="N61" s="97">
        <f>IF(O60="","",SUM(AG60:AG62))</f>
        <v>2</v>
      </c>
      <c r="O61" s="32">
        <v>21</v>
      </c>
      <c r="P61" s="15" t="s">
        <v>21</v>
      </c>
      <c r="Q61" s="32">
        <v>3</v>
      </c>
      <c r="R61" s="123">
        <f>IF(Q60="","",SUM(AH60:AH62))</f>
        <v>0</v>
      </c>
      <c r="S61" s="74"/>
      <c r="T61" s="118"/>
      <c r="U61" s="121"/>
      <c r="V61" s="74"/>
      <c r="W61" s="121"/>
      <c r="X61" s="8"/>
      <c r="Y61" s="8"/>
      <c r="Z61" s="17"/>
      <c r="AA61" s="17"/>
      <c r="AD61" s="52">
        <f>IF(S60="","",S60*1000+(I61+N61)*100+((I61+N61)-(M61+R61))*10+((SUM(J60:J62)+SUM(O60:O62))-(SUM(L60:L62)+SUM(Q60:Q62))))</f>
        <v>2496</v>
      </c>
      <c r="AE61" s="52">
        <f>IF(J61="","",IF(J61&gt;L61,1,0))</f>
        <v>1</v>
      </c>
      <c r="AF61" s="52">
        <f>IF(L61="","",IF(J61&lt;L61,1,0))</f>
        <v>0</v>
      </c>
      <c r="AG61" s="52">
        <f>IF(O61="","",IF(O61&gt;Q61,1,0))</f>
        <v>1</v>
      </c>
      <c r="AH61" s="52">
        <f>IF(Q61="","",IF(O61&lt;Q61,1,0))</f>
        <v>0</v>
      </c>
    </row>
    <row r="62" spans="2:34" ht="15" customHeight="1">
      <c r="B62" s="72"/>
      <c r="C62" s="65"/>
      <c r="D62" s="114"/>
      <c r="E62" s="115"/>
      <c r="F62" s="115"/>
      <c r="G62" s="115"/>
      <c r="H62" s="116"/>
      <c r="I62" s="98"/>
      <c r="J62" s="9"/>
      <c r="K62" s="15" t="s">
        <v>21</v>
      </c>
      <c r="L62" s="9"/>
      <c r="M62" s="124"/>
      <c r="N62" s="98"/>
      <c r="O62" s="33"/>
      <c r="P62" s="15" t="s">
        <v>21</v>
      </c>
      <c r="Q62" s="33"/>
      <c r="R62" s="124"/>
      <c r="S62" s="75"/>
      <c r="T62" s="119"/>
      <c r="U62" s="122"/>
      <c r="V62" s="75"/>
      <c r="W62" s="122"/>
      <c r="X62" s="8"/>
      <c r="Y62" s="8"/>
      <c r="Z62" s="34"/>
      <c r="AA62" s="34"/>
      <c r="AD62" s="52"/>
      <c r="AE62" s="52">
        <f>IF(J62="","",IF(J62&gt;L62,1,0))</f>
      </c>
      <c r="AF62" s="52">
        <f>IF(L62="","",IF(J62&lt;L62,1,0))</f>
      </c>
      <c r="AG62" s="52">
        <f>IF(O62="","",IF(O62&gt;Q62,1,0))</f>
      </c>
      <c r="AH62" s="52">
        <f>IF(Q62="","",IF(O62&lt;Q62,1,0))</f>
      </c>
    </row>
    <row r="63" spans="2:34" ht="15" customHeight="1">
      <c r="B63" s="70" t="s">
        <v>50</v>
      </c>
      <c r="C63" s="63" t="s">
        <v>75</v>
      </c>
      <c r="D63" s="31" t="str">
        <f>IF(E63="","",IF(D64&gt;H64,"○","×"))</f>
        <v>×</v>
      </c>
      <c r="E63" s="7">
        <f>IF(L60="","",L60)</f>
        <v>9</v>
      </c>
      <c r="F63" s="22" t="s">
        <v>21</v>
      </c>
      <c r="G63" s="7">
        <f>IF(J60="","",J60)</f>
        <v>21</v>
      </c>
      <c r="H63" s="35"/>
      <c r="I63" s="108"/>
      <c r="J63" s="109"/>
      <c r="K63" s="109"/>
      <c r="L63" s="109"/>
      <c r="M63" s="110"/>
      <c r="N63" s="31" t="str">
        <f>IF(O63="","",IF(N64&gt;R64,"○","×"))</f>
        <v>○</v>
      </c>
      <c r="O63" s="7">
        <v>21</v>
      </c>
      <c r="P63" s="22" t="s">
        <v>21</v>
      </c>
      <c r="Q63" s="7">
        <v>18</v>
      </c>
      <c r="R63" s="36"/>
      <c r="S63" s="73">
        <f>IF(D63="","",COUNTIF(D63:R65,"○"))</f>
        <v>1</v>
      </c>
      <c r="T63" s="117" t="s">
        <v>23</v>
      </c>
      <c r="U63" s="120">
        <f>IF(D63="","",COUNTIF(D63:R65,"×"))</f>
        <v>1</v>
      </c>
      <c r="V63" s="73">
        <f>IF(AD64="","",RANK(AD64,AD60:AD68))</f>
        <v>2</v>
      </c>
      <c r="W63" s="120"/>
      <c r="X63" s="8"/>
      <c r="Y63" s="8"/>
      <c r="Z63" s="34"/>
      <c r="AA63" s="34"/>
      <c r="AD63" s="52"/>
      <c r="AE63" s="52">
        <f>IF(O63="","",IF(O63&gt;Q63,1,0))</f>
        <v>1</v>
      </c>
      <c r="AF63" s="52">
        <f>IF(Q63="","",IF(O63&lt;Q63,1,0))</f>
        <v>0</v>
      </c>
      <c r="AG63" s="52"/>
      <c r="AH63" s="52"/>
    </row>
    <row r="64" spans="2:34" ht="15" customHeight="1">
      <c r="B64" s="71"/>
      <c r="C64" s="64"/>
      <c r="D64" s="97">
        <f>M61</f>
        <v>0</v>
      </c>
      <c r="E64" s="8">
        <f>IF(L61="","",L61)</f>
        <v>5</v>
      </c>
      <c r="F64" s="15" t="s">
        <v>21</v>
      </c>
      <c r="G64" s="8">
        <f>IF(J61="","",J61)</f>
        <v>21</v>
      </c>
      <c r="H64" s="123">
        <f>I61</f>
        <v>2</v>
      </c>
      <c r="I64" s="111"/>
      <c r="J64" s="112"/>
      <c r="K64" s="112"/>
      <c r="L64" s="112"/>
      <c r="M64" s="113"/>
      <c r="N64" s="97">
        <f>IF(O63="","",SUM(AE63:AE65))</f>
        <v>2</v>
      </c>
      <c r="O64" s="8">
        <v>21</v>
      </c>
      <c r="P64" s="15" t="s">
        <v>21</v>
      </c>
      <c r="Q64" s="8">
        <v>16</v>
      </c>
      <c r="R64" s="123">
        <f>IF(Q63="","",SUM(AF63:AF65))</f>
        <v>0</v>
      </c>
      <c r="S64" s="74"/>
      <c r="T64" s="118"/>
      <c r="U64" s="121"/>
      <c r="V64" s="74"/>
      <c r="W64" s="121"/>
      <c r="X64" s="8"/>
      <c r="Y64" s="8"/>
      <c r="Z64" s="34"/>
      <c r="AA64" s="34"/>
      <c r="AD64" s="52">
        <f>IF(S63="","",S63*1000+(D64+N64)*100+((D64+N64)-(H64+R64))*10+((SUM(E63:E65)+SUM(O63:O65))-(SUM(G63:G65)+SUM(Q63:Q65))))</f>
        <v>1180</v>
      </c>
      <c r="AE64" s="52">
        <f>IF(O64="","",IF(O64&gt;Q64,1,0))</f>
        <v>1</v>
      </c>
      <c r="AF64" s="52">
        <f>IF(Q64="","",IF(O64&lt;Q64,1,0))</f>
        <v>0</v>
      </c>
      <c r="AG64" s="52"/>
      <c r="AH64" s="52"/>
    </row>
    <row r="65" spans="2:34" ht="15" customHeight="1">
      <c r="B65" s="72"/>
      <c r="C65" s="65"/>
      <c r="D65" s="98"/>
      <c r="E65" s="9">
        <f>IF(L62="","",L62)</f>
      </c>
      <c r="F65" s="19" t="s">
        <v>21</v>
      </c>
      <c r="G65" s="9">
        <f>IF(J62="","",J62)</f>
      </c>
      <c r="H65" s="124"/>
      <c r="I65" s="114"/>
      <c r="J65" s="115"/>
      <c r="K65" s="115"/>
      <c r="L65" s="115"/>
      <c r="M65" s="116"/>
      <c r="N65" s="98"/>
      <c r="O65" s="9"/>
      <c r="P65" s="15" t="s">
        <v>21</v>
      </c>
      <c r="Q65" s="9"/>
      <c r="R65" s="124"/>
      <c r="S65" s="75"/>
      <c r="T65" s="119"/>
      <c r="U65" s="122"/>
      <c r="V65" s="75"/>
      <c r="W65" s="122"/>
      <c r="X65" s="8"/>
      <c r="Y65" s="8"/>
      <c r="Z65" s="34"/>
      <c r="AA65" s="34"/>
      <c r="AD65" s="52"/>
      <c r="AE65" s="52">
        <f>IF(O65="","",IF(O65&gt;Q65,1,0))</f>
      </c>
      <c r="AF65" s="52">
        <f>IF(Q65="","",IF(O65&lt;Q65,1,0))</f>
      </c>
      <c r="AG65" s="52"/>
      <c r="AH65" s="52"/>
    </row>
    <row r="66" spans="2:34" ht="15" customHeight="1">
      <c r="B66" s="71" t="s">
        <v>66</v>
      </c>
      <c r="C66" s="63" t="s">
        <v>74</v>
      </c>
      <c r="D66" s="31" t="str">
        <f>IF(E66="","",IF(D67&gt;H67,"○","×"))</f>
        <v>×</v>
      </c>
      <c r="E66" s="7">
        <f>IF(Q60="","",Q60)</f>
        <v>11</v>
      </c>
      <c r="F66" s="22" t="s">
        <v>21</v>
      </c>
      <c r="G66" s="7">
        <f>IF(O60="","",O60)</f>
        <v>21</v>
      </c>
      <c r="H66" s="36"/>
      <c r="I66" s="31" t="str">
        <f>IF(J66="","",IF(I67&gt;M67,"○","×"))</f>
        <v>×</v>
      </c>
      <c r="J66" s="7">
        <f>IF(Q63="","",Q63)</f>
        <v>18</v>
      </c>
      <c r="K66" s="15" t="s">
        <v>21</v>
      </c>
      <c r="L66" s="7">
        <f>IF(O63="","",O63)</f>
        <v>21</v>
      </c>
      <c r="M66" s="36"/>
      <c r="N66" s="108"/>
      <c r="O66" s="109"/>
      <c r="P66" s="109"/>
      <c r="Q66" s="109"/>
      <c r="R66" s="110"/>
      <c r="S66" s="73">
        <f>IF(D66="","",COUNTIF(D66:M66,"○"))</f>
        <v>0</v>
      </c>
      <c r="T66" s="117" t="s">
        <v>23</v>
      </c>
      <c r="U66" s="120">
        <f>IF(D66="","",COUNTIF(D66:M66,"×"))</f>
        <v>2</v>
      </c>
      <c r="V66" s="73">
        <f>IF(AD67="","",RANK(AD67,AD60:AD68))</f>
        <v>3</v>
      </c>
      <c r="W66" s="120"/>
      <c r="X66" s="8"/>
      <c r="Y66" s="8"/>
      <c r="Z66" s="34"/>
      <c r="AA66" s="34"/>
      <c r="AD66" s="52"/>
      <c r="AE66" s="52"/>
      <c r="AF66" s="52"/>
      <c r="AG66" s="52"/>
      <c r="AH66" s="52"/>
    </row>
    <row r="67" spans="2:34" ht="15" customHeight="1">
      <c r="B67" s="71"/>
      <c r="C67" s="64"/>
      <c r="D67" s="97">
        <f>R61</f>
        <v>0</v>
      </c>
      <c r="E67" s="8">
        <f>IF(Q61="","",Q61)</f>
        <v>3</v>
      </c>
      <c r="F67" s="15" t="s">
        <v>21</v>
      </c>
      <c r="G67" s="8">
        <f>IF(O61="","",O61)</f>
        <v>21</v>
      </c>
      <c r="H67" s="123">
        <f>N61</f>
        <v>2</v>
      </c>
      <c r="I67" s="97">
        <f>R64</f>
        <v>0</v>
      </c>
      <c r="J67" s="8">
        <f>IF(Q64="","",Q64)</f>
        <v>16</v>
      </c>
      <c r="K67" s="15" t="s">
        <v>21</v>
      </c>
      <c r="L67" s="32">
        <f>IF(O64="","",O64)</f>
        <v>21</v>
      </c>
      <c r="M67" s="123">
        <f>N64</f>
        <v>2</v>
      </c>
      <c r="N67" s="111"/>
      <c r="O67" s="112"/>
      <c r="P67" s="112"/>
      <c r="Q67" s="112"/>
      <c r="R67" s="113"/>
      <c r="S67" s="74"/>
      <c r="T67" s="118"/>
      <c r="U67" s="121"/>
      <c r="V67" s="74"/>
      <c r="W67" s="121"/>
      <c r="X67" s="8"/>
      <c r="Y67" s="8"/>
      <c r="Z67" s="34"/>
      <c r="AA67" s="34"/>
      <c r="AD67" s="52">
        <f>IF(S66="","",S66*1000+(D67+I67)*100+((D67+I67)-(H67+M67))*10+((SUM(E66:E68)+SUM(J66:J68))-(SUM(G66:G68)+SUM(L66:L68))))</f>
        <v>-76</v>
      </c>
      <c r="AE67" s="52"/>
      <c r="AF67" s="52"/>
      <c r="AG67" s="52"/>
      <c r="AH67" s="52"/>
    </row>
    <row r="68" spans="2:34" ht="15" customHeight="1">
      <c r="B68" s="72"/>
      <c r="C68" s="65"/>
      <c r="D68" s="98"/>
      <c r="E68" s="9">
        <f>IF(Q62="","",Q62)</f>
      </c>
      <c r="F68" s="19" t="s">
        <v>21</v>
      </c>
      <c r="G68" s="9">
        <f>IF(O62="","",O62)</f>
      </c>
      <c r="H68" s="124"/>
      <c r="I68" s="98"/>
      <c r="J68" s="9">
        <f>IF(Q65="","",Q65)</f>
      </c>
      <c r="K68" s="15" t="s">
        <v>21</v>
      </c>
      <c r="L68" s="33">
        <f>IF(O65="","",O65)</f>
      </c>
      <c r="M68" s="124"/>
      <c r="N68" s="114"/>
      <c r="O68" s="115"/>
      <c r="P68" s="115"/>
      <c r="Q68" s="115"/>
      <c r="R68" s="116"/>
      <c r="S68" s="75"/>
      <c r="T68" s="119"/>
      <c r="U68" s="122"/>
      <c r="V68" s="75"/>
      <c r="W68" s="122"/>
      <c r="X68" s="8"/>
      <c r="Y68" s="8"/>
      <c r="Z68" s="34"/>
      <c r="AA68" s="34"/>
      <c r="AD68" s="52"/>
      <c r="AE68" s="52"/>
      <c r="AF68" s="52"/>
      <c r="AG68" s="52"/>
      <c r="AH68" s="52"/>
    </row>
    <row r="69" spans="2:34" s="23" customFormat="1" ht="15" customHeight="1">
      <c r="B69" s="37"/>
      <c r="C69" s="37"/>
      <c r="E69" s="38"/>
      <c r="F69" s="38"/>
      <c r="G69" s="38"/>
      <c r="J69" s="38"/>
      <c r="K69" s="38"/>
      <c r="L69" s="38"/>
      <c r="O69" s="38"/>
      <c r="P69" s="38"/>
      <c r="Q69" s="38"/>
      <c r="R69" s="38"/>
      <c r="AD69" s="52"/>
      <c r="AE69" s="52"/>
      <c r="AF69" s="52"/>
      <c r="AG69" s="52"/>
      <c r="AH69" s="52"/>
    </row>
    <row r="70" spans="2:34" ht="15" customHeight="1">
      <c r="B70" s="28" t="s">
        <v>42</v>
      </c>
      <c r="C70" s="29"/>
      <c r="D70" s="54" t="s">
        <v>79</v>
      </c>
      <c r="E70" s="55"/>
      <c r="F70" s="55"/>
      <c r="G70" s="55"/>
      <c r="H70" s="56"/>
      <c r="I70" s="54" t="s">
        <v>80</v>
      </c>
      <c r="J70" s="55"/>
      <c r="K70" s="55"/>
      <c r="L70" s="55"/>
      <c r="M70" s="56"/>
      <c r="N70" s="54" t="s">
        <v>81</v>
      </c>
      <c r="O70" s="55"/>
      <c r="P70" s="55"/>
      <c r="Q70" s="55"/>
      <c r="R70" s="56"/>
      <c r="S70" s="12"/>
      <c r="T70" s="30" t="s">
        <v>15</v>
      </c>
      <c r="U70" s="30"/>
      <c r="V70" s="54" t="s">
        <v>16</v>
      </c>
      <c r="W70" s="56"/>
      <c r="AA70" s="17"/>
      <c r="AD70" s="52"/>
      <c r="AE70" s="52"/>
      <c r="AF70" s="52"/>
      <c r="AG70" s="52"/>
      <c r="AH70" s="52"/>
    </row>
    <row r="71" spans="2:34" ht="15" customHeight="1">
      <c r="B71" s="70" t="s">
        <v>30</v>
      </c>
      <c r="C71" s="63" t="s">
        <v>73</v>
      </c>
      <c r="D71" s="108"/>
      <c r="E71" s="109"/>
      <c r="F71" s="109"/>
      <c r="G71" s="109"/>
      <c r="H71" s="110"/>
      <c r="I71" s="31" t="str">
        <f>IF(I72="","",IF(I72&gt;M72,"○","×"))</f>
        <v>○</v>
      </c>
      <c r="J71" s="7">
        <v>16</v>
      </c>
      <c r="K71" s="15" t="s">
        <v>21</v>
      </c>
      <c r="L71" s="7">
        <v>21</v>
      </c>
      <c r="M71" s="10"/>
      <c r="N71" s="13" t="str">
        <f>IF(N72="","",IF(N72&gt;R72,"○","×"))</f>
        <v>○</v>
      </c>
      <c r="O71" s="7">
        <v>21</v>
      </c>
      <c r="P71" s="15" t="s">
        <v>21</v>
      </c>
      <c r="Q71" s="7">
        <v>19</v>
      </c>
      <c r="R71" s="10"/>
      <c r="S71" s="73">
        <f>IF(I71="","",COUNTIF(I71:R71,"○"))</f>
        <v>2</v>
      </c>
      <c r="T71" s="117" t="s">
        <v>23</v>
      </c>
      <c r="U71" s="120">
        <f>IF(I71="","",COUNTIF(I71:R71,"×"))</f>
        <v>0</v>
      </c>
      <c r="V71" s="73">
        <f>IF(AD72="","",RANK(AD72,AD71:AD79))</f>
        <v>1</v>
      </c>
      <c r="W71" s="120"/>
      <c r="X71" s="8"/>
      <c r="Y71" s="8"/>
      <c r="Z71" s="17"/>
      <c r="AA71" s="17"/>
      <c r="AD71" s="52"/>
      <c r="AE71" s="52">
        <f>IF(J71="","",IF(J71&gt;L71,1,0))</f>
        <v>0</v>
      </c>
      <c r="AF71" s="52">
        <f>IF(L71="","",IF(J71&lt;L71,1,0))</f>
        <v>1</v>
      </c>
      <c r="AG71" s="52">
        <f>IF(O71="","",IF(O71&gt;Q71,1,0))</f>
        <v>1</v>
      </c>
      <c r="AH71" s="52">
        <f>IF(Q71="","",IF(O71&lt;Q71,1,0))</f>
        <v>0</v>
      </c>
    </row>
    <row r="72" spans="2:34" ht="15" customHeight="1">
      <c r="B72" s="71"/>
      <c r="C72" s="64"/>
      <c r="D72" s="111"/>
      <c r="E72" s="112"/>
      <c r="F72" s="112"/>
      <c r="G72" s="112"/>
      <c r="H72" s="113"/>
      <c r="I72" s="97">
        <f>IF(J71="","",SUM(AE71:AE73))</f>
        <v>2</v>
      </c>
      <c r="J72" s="8">
        <v>21</v>
      </c>
      <c r="K72" s="15" t="s">
        <v>21</v>
      </c>
      <c r="L72" s="8">
        <v>19</v>
      </c>
      <c r="M72" s="123">
        <f>IF(L71="","",SUM(AF71:AF73))</f>
        <v>1</v>
      </c>
      <c r="N72" s="97">
        <f>IF(O71="","",SUM(AG71:AG73))</f>
        <v>2</v>
      </c>
      <c r="O72" s="32">
        <v>13</v>
      </c>
      <c r="P72" s="15" t="s">
        <v>21</v>
      </c>
      <c r="Q72" s="32">
        <v>21</v>
      </c>
      <c r="R72" s="123">
        <f>IF(Q71="","",SUM(AH71:AH73))</f>
        <v>1</v>
      </c>
      <c r="S72" s="74"/>
      <c r="T72" s="118"/>
      <c r="U72" s="121"/>
      <c r="V72" s="74"/>
      <c r="W72" s="121"/>
      <c r="X72" s="8"/>
      <c r="Y72" s="8"/>
      <c r="Z72" s="17"/>
      <c r="AA72" s="17"/>
      <c r="AD72" s="52">
        <f>IF(S71="","",S71*1000+(I72+N72)*100+((I72+N72)-(M72+R72))*10+((SUM(J71:J73)+SUM(O71:O73))-(SUM(L71:L73)+SUM(Q71:Q73))))</f>
        <v>2416</v>
      </c>
      <c r="AE72" s="52">
        <f>IF(J72="","",IF(J72&gt;L72,1,0))</f>
        <v>1</v>
      </c>
      <c r="AF72" s="52">
        <f>IF(L72="","",IF(J72&lt;L72,1,0))</f>
        <v>0</v>
      </c>
      <c r="AG72" s="52">
        <f>IF(O72="","",IF(O72&gt;Q72,1,0))</f>
        <v>0</v>
      </c>
      <c r="AH72" s="52">
        <f>IF(Q72="","",IF(O72&lt;Q72,1,0))</f>
        <v>1</v>
      </c>
    </row>
    <row r="73" spans="2:34" ht="15" customHeight="1">
      <c r="B73" s="72"/>
      <c r="C73" s="65"/>
      <c r="D73" s="114"/>
      <c r="E73" s="115"/>
      <c r="F73" s="115"/>
      <c r="G73" s="115"/>
      <c r="H73" s="116"/>
      <c r="I73" s="98"/>
      <c r="J73" s="9">
        <v>21</v>
      </c>
      <c r="K73" s="15" t="s">
        <v>21</v>
      </c>
      <c r="L73" s="9">
        <v>19</v>
      </c>
      <c r="M73" s="124"/>
      <c r="N73" s="98"/>
      <c r="O73" s="33">
        <v>21</v>
      </c>
      <c r="P73" s="15" t="s">
        <v>21</v>
      </c>
      <c r="Q73" s="33">
        <v>18</v>
      </c>
      <c r="R73" s="124"/>
      <c r="S73" s="75"/>
      <c r="T73" s="119"/>
      <c r="U73" s="122"/>
      <c r="V73" s="75"/>
      <c r="W73" s="122"/>
      <c r="X73" s="8"/>
      <c r="Y73" s="8"/>
      <c r="Z73" s="34"/>
      <c r="AA73" s="34"/>
      <c r="AD73" s="52"/>
      <c r="AE73" s="52">
        <f>IF(J73="","",IF(J73&gt;L73,1,0))</f>
        <v>1</v>
      </c>
      <c r="AF73" s="52">
        <f>IF(L73="","",IF(J73&lt;L73,1,0))</f>
        <v>0</v>
      </c>
      <c r="AG73" s="52">
        <f>IF(O73="","",IF(O73&gt;Q73,1,0))</f>
        <v>1</v>
      </c>
      <c r="AH73" s="52">
        <f>IF(Q73="","",IF(O73&lt;Q73,1,0))</f>
        <v>0</v>
      </c>
    </row>
    <row r="74" spans="2:34" ht="15" customHeight="1">
      <c r="B74" s="70" t="s">
        <v>67</v>
      </c>
      <c r="C74" s="63" t="s">
        <v>72</v>
      </c>
      <c r="D74" s="31" t="str">
        <f>IF(E74="","",IF(D75&gt;H75,"○","×"))</f>
        <v>×</v>
      </c>
      <c r="E74" s="7">
        <f>IF(L71="","",L71)</f>
        <v>21</v>
      </c>
      <c r="F74" s="22" t="s">
        <v>21</v>
      </c>
      <c r="G74" s="7">
        <f>IF(J71="","",J71)</f>
        <v>16</v>
      </c>
      <c r="H74" s="35"/>
      <c r="I74" s="108"/>
      <c r="J74" s="109"/>
      <c r="K74" s="109"/>
      <c r="L74" s="109"/>
      <c r="M74" s="110"/>
      <c r="N74" s="31" t="str">
        <f>IF(O74="","",IF(N75&gt;R75,"○","×"))</f>
        <v>×</v>
      </c>
      <c r="O74" s="7">
        <v>18</v>
      </c>
      <c r="P74" s="22" t="s">
        <v>21</v>
      </c>
      <c r="Q74" s="7">
        <v>21</v>
      </c>
      <c r="R74" s="36"/>
      <c r="S74" s="73">
        <f>IF(D74="","",COUNTIF(D74:R76,"○"))</f>
        <v>0</v>
      </c>
      <c r="T74" s="117" t="s">
        <v>23</v>
      </c>
      <c r="U74" s="120">
        <f>IF(D74="","",COUNTIF(D74:R76,"×"))</f>
        <v>2</v>
      </c>
      <c r="V74" s="73">
        <f>IF(AD75="","",RANK(AD75,AD71:AD79))</f>
        <v>3</v>
      </c>
      <c r="W74" s="120"/>
      <c r="X74" s="8"/>
      <c r="Y74" s="8"/>
      <c r="Z74" s="34"/>
      <c r="AA74" s="34"/>
      <c r="AD74" s="52"/>
      <c r="AE74" s="52">
        <f>IF(O74="","",IF(O74&gt;Q74,1,0))</f>
        <v>0</v>
      </c>
      <c r="AF74" s="52">
        <f>IF(Q74="","",IF(O74&lt;Q74,1,0))</f>
        <v>1</v>
      </c>
      <c r="AG74" s="52"/>
      <c r="AH74" s="52"/>
    </row>
    <row r="75" spans="2:34" ht="15" customHeight="1">
      <c r="B75" s="71"/>
      <c r="C75" s="64"/>
      <c r="D75" s="97">
        <f>M72</f>
        <v>1</v>
      </c>
      <c r="E75" s="8">
        <f>IF(L72="","",L72)</f>
        <v>19</v>
      </c>
      <c r="F75" s="15" t="s">
        <v>21</v>
      </c>
      <c r="G75" s="8">
        <f>IF(J72="","",J72)</f>
        <v>21</v>
      </c>
      <c r="H75" s="123">
        <f>I72</f>
        <v>2</v>
      </c>
      <c r="I75" s="111"/>
      <c r="J75" s="112"/>
      <c r="K75" s="112"/>
      <c r="L75" s="112"/>
      <c r="M75" s="113"/>
      <c r="N75" s="97">
        <f>IF(O74="","",SUM(AE74:AE76))</f>
        <v>0</v>
      </c>
      <c r="O75" s="8">
        <v>14</v>
      </c>
      <c r="P75" s="15" t="s">
        <v>21</v>
      </c>
      <c r="Q75" s="8">
        <v>21</v>
      </c>
      <c r="R75" s="123">
        <f>IF(Q74="","",SUM(AF74:AF76))</f>
        <v>2</v>
      </c>
      <c r="S75" s="74"/>
      <c r="T75" s="118"/>
      <c r="U75" s="121"/>
      <c r="V75" s="74"/>
      <c r="W75" s="121"/>
      <c r="X75" s="8"/>
      <c r="Y75" s="8"/>
      <c r="Z75" s="34"/>
      <c r="AA75" s="34"/>
      <c r="AD75" s="52">
        <f>IF(S74="","",S74*1000+(D75+N75)*100+((D75+N75)-(H75+R75))*10+((SUM(E74:E76)+SUM(O74:O76))-(SUM(G74:G76)+SUM(Q74:Q76))))</f>
        <v>61</v>
      </c>
      <c r="AE75" s="52">
        <f>IF(O75="","",IF(O75&gt;Q75,1,0))</f>
        <v>0</v>
      </c>
      <c r="AF75" s="52">
        <f>IF(Q75="","",IF(O75&lt;Q75,1,0))</f>
        <v>1</v>
      </c>
      <c r="AG75" s="52"/>
      <c r="AH75" s="52"/>
    </row>
    <row r="76" spans="2:34" ht="15" customHeight="1">
      <c r="B76" s="72"/>
      <c r="C76" s="65"/>
      <c r="D76" s="98"/>
      <c r="E76" s="9">
        <f>IF(L73="","",L73)</f>
        <v>19</v>
      </c>
      <c r="F76" s="19" t="s">
        <v>21</v>
      </c>
      <c r="G76" s="9">
        <f>IF(J73="","",J73)</f>
        <v>21</v>
      </c>
      <c r="H76" s="124"/>
      <c r="I76" s="114"/>
      <c r="J76" s="115"/>
      <c r="K76" s="115"/>
      <c r="L76" s="115"/>
      <c r="M76" s="116"/>
      <c r="N76" s="98"/>
      <c r="O76" s="9"/>
      <c r="P76" s="15" t="s">
        <v>21</v>
      </c>
      <c r="Q76" s="9"/>
      <c r="R76" s="124"/>
      <c r="S76" s="75"/>
      <c r="T76" s="119"/>
      <c r="U76" s="122"/>
      <c r="V76" s="75"/>
      <c r="W76" s="122"/>
      <c r="X76" s="8"/>
      <c r="Y76" s="8"/>
      <c r="Z76" s="34"/>
      <c r="AA76" s="34"/>
      <c r="AD76" s="52"/>
      <c r="AE76" s="52">
        <f>IF(O76="","",IF(O76&gt;Q76,1,0))</f>
      </c>
      <c r="AF76" s="52">
        <f>IF(Q76="","",IF(O76&lt;Q76,1,0))</f>
      </c>
      <c r="AG76" s="52"/>
      <c r="AH76" s="52"/>
    </row>
    <row r="77" spans="2:34" ht="15" customHeight="1">
      <c r="B77" s="71" t="s">
        <v>50</v>
      </c>
      <c r="C77" s="63" t="s">
        <v>71</v>
      </c>
      <c r="D77" s="31" t="str">
        <f>IF(E77="","",IF(D78&gt;H78,"○","×"))</f>
        <v>×</v>
      </c>
      <c r="E77" s="7">
        <f>IF(Q71="","",Q71)</f>
        <v>19</v>
      </c>
      <c r="F77" s="22" t="s">
        <v>21</v>
      </c>
      <c r="G77" s="7">
        <f>IF(O71="","",O71)</f>
        <v>21</v>
      </c>
      <c r="H77" s="36"/>
      <c r="I77" s="31" t="str">
        <f>IF(J77="","",IF(I78&gt;M78,"○","×"))</f>
        <v>○</v>
      </c>
      <c r="J77" s="7">
        <f>IF(Q74="","",Q74)</f>
        <v>21</v>
      </c>
      <c r="K77" s="15" t="s">
        <v>21</v>
      </c>
      <c r="L77" s="7">
        <f>IF(O74="","",O74)</f>
        <v>18</v>
      </c>
      <c r="M77" s="36"/>
      <c r="N77" s="108"/>
      <c r="O77" s="109"/>
      <c r="P77" s="109"/>
      <c r="Q77" s="109"/>
      <c r="R77" s="110"/>
      <c r="S77" s="73">
        <f>IF(D77="","",COUNTIF(D77:M77,"○"))</f>
        <v>1</v>
      </c>
      <c r="T77" s="117" t="s">
        <v>23</v>
      </c>
      <c r="U77" s="120">
        <f>IF(D77="","",COUNTIF(D77:M77,"×"))</f>
        <v>1</v>
      </c>
      <c r="V77" s="73">
        <f>IF(AD78="","",RANK(AD78,AD71:AD79))</f>
        <v>2</v>
      </c>
      <c r="W77" s="120"/>
      <c r="X77" s="8"/>
      <c r="Y77" s="8"/>
      <c r="Z77" s="34"/>
      <c r="AA77" s="34"/>
      <c r="AD77" s="52"/>
      <c r="AE77" s="52"/>
      <c r="AF77" s="52"/>
      <c r="AG77" s="52"/>
      <c r="AH77" s="52"/>
    </row>
    <row r="78" spans="2:34" ht="15" customHeight="1">
      <c r="B78" s="71"/>
      <c r="C78" s="64"/>
      <c r="D78" s="97">
        <f>R72</f>
        <v>1</v>
      </c>
      <c r="E78" s="8">
        <f>IF(Q72="","",Q72)</f>
        <v>21</v>
      </c>
      <c r="F78" s="15" t="s">
        <v>21</v>
      </c>
      <c r="G78" s="8">
        <f>IF(O72="","",O72)</f>
        <v>13</v>
      </c>
      <c r="H78" s="123">
        <f>N72</f>
        <v>2</v>
      </c>
      <c r="I78" s="97">
        <f>R75</f>
        <v>2</v>
      </c>
      <c r="J78" s="8">
        <f>IF(Q75="","",Q75)</f>
        <v>21</v>
      </c>
      <c r="K78" s="15" t="s">
        <v>21</v>
      </c>
      <c r="L78" s="32">
        <f>IF(O75="","",O75)</f>
        <v>14</v>
      </c>
      <c r="M78" s="123">
        <f>N75</f>
        <v>0</v>
      </c>
      <c r="N78" s="111"/>
      <c r="O78" s="112"/>
      <c r="P78" s="112"/>
      <c r="Q78" s="112"/>
      <c r="R78" s="113"/>
      <c r="S78" s="74"/>
      <c r="T78" s="118"/>
      <c r="U78" s="121"/>
      <c r="V78" s="74"/>
      <c r="W78" s="121"/>
      <c r="X78" s="8"/>
      <c r="Y78" s="8"/>
      <c r="Z78" s="34"/>
      <c r="AA78" s="34"/>
      <c r="AD78" s="52">
        <f>IF(S77="","",S77*1000+(D78+I78)*100+((D78+I78)-(H78+M78))*10+((SUM(E77:E79)+SUM(J77:J79))-(SUM(G77:G79)+SUM(L77:L79))))</f>
        <v>1323</v>
      </c>
      <c r="AE78" s="52"/>
      <c r="AF78" s="52"/>
      <c r="AG78" s="52"/>
      <c r="AH78" s="52"/>
    </row>
    <row r="79" spans="2:34" ht="15" customHeight="1">
      <c r="B79" s="72"/>
      <c r="C79" s="65"/>
      <c r="D79" s="98"/>
      <c r="E79" s="9">
        <f>IF(Q73="","",Q73)</f>
        <v>18</v>
      </c>
      <c r="F79" s="19" t="s">
        <v>21</v>
      </c>
      <c r="G79" s="9">
        <f>IF(O73="","",O73)</f>
        <v>21</v>
      </c>
      <c r="H79" s="124"/>
      <c r="I79" s="98"/>
      <c r="J79" s="9">
        <f>IF(Q76="","",Q76)</f>
      </c>
      <c r="K79" s="15" t="s">
        <v>21</v>
      </c>
      <c r="L79" s="33">
        <f>IF(O76="","",O76)</f>
      </c>
      <c r="M79" s="124"/>
      <c r="N79" s="114"/>
      <c r="O79" s="115"/>
      <c r="P79" s="115"/>
      <c r="Q79" s="115"/>
      <c r="R79" s="116"/>
      <c r="S79" s="75"/>
      <c r="T79" s="119"/>
      <c r="U79" s="122"/>
      <c r="V79" s="75"/>
      <c r="W79" s="122"/>
      <c r="X79" s="8"/>
      <c r="Y79" s="8"/>
      <c r="Z79" s="34"/>
      <c r="AA79" s="34"/>
      <c r="AD79" s="52"/>
      <c r="AE79" s="52"/>
      <c r="AF79" s="52"/>
      <c r="AG79" s="52"/>
      <c r="AH79" s="52"/>
    </row>
    <row r="80" spans="2:34" s="23" customFormat="1" ht="15" customHeight="1">
      <c r="B80" s="37"/>
      <c r="C80" s="37"/>
      <c r="K80" s="41"/>
      <c r="AD80" s="52"/>
      <c r="AE80" s="52"/>
      <c r="AF80" s="52"/>
      <c r="AG80" s="52"/>
      <c r="AH80" s="52"/>
    </row>
    <row r="81" spans="2:34" ht="15" customHeight="1">
      <c r="B81" s="28" t="s">
        <v>46</v>
      </c>
      <c r="C81" s="29"/>
      <c r="D81" s="54" t="s">
        <v>82</v>
      </c>
      <c r="E81" s="55"/>
      <c r="F81" s="55"/>
      <c r="G81" s="55"/>
      <c r="H81" s="56"/>
      <c r="I81" s="54" t="s">
        <v>83</v>
      </c>
      <c r="J81" s="55"/>
      <c r="K81" s="55"/>
      <c r="L81" s="55"/>
      <c r="M81" s="56"/>
      <c r="N81" s="54" t="s">
        <v>84</v>
      </c>
      <c r="O81" s="55"/>
      <c r="P81" s="55"/>
      <c r="Q81" s="55"/>
      <c r="R81" s="56"/>
      <c r="S81" s="12"/>
      <c r="T81" s="30" t="s">
        <v>15</v>
      </c>
      <c r="U81" s="30"/>
      <c r="V81" s="54" t="s">
        <v>16</v>
      </c>
      <c r="W81" s="56"/>
      <c r="AA81" s="17"/>
      <c r="AD81" s="52"/>
      <c r="AE81" s="52"/>
      <c r="AF81" s="52"/>
      <c r="AG81" s="52"/>
      <c r="AH81" s="52"/>
    </row>
    <row r="82" spans="2:34" ht="15" customHeight="1">
      <c r="B82" s="70" t="s">
        <v>29</v>
      </c>
      <c r="C82" s="63" t="s">
        <v>70</v>
      </c>
      <c r="D82" s="108"/>
      <c r="E82" s="109"/>
      <c r="F82" s="109"/>
      <c r="G82" s="109"/>
      <c r="H82" s="110"/>
      <c r="I82" s="31" t="str">
        <f>IF(I83="","",IF(I83&gt;M83,"○","×"))</f>
        <v>○</v>
      </c>
      <c r="J82" s="7">
        <v>21</v>
      </c>
      <c r="K82" s="15" t="s">
        <v>21</v>
      </c>
      <c r="L82" s="7">
        <v>16</v>
      </c>
      <c r="M82" s="10"/>
      <c r="N82" s="13" t="str">
        <f>IF(N83="","",IF(N83&gt;R83,"○","×"))</f>
        <v>○</v>
      </c>
      <c r="O82" s="7">
        <v>21</v>
      </c>
      <c r="P82" s="15" t="s">
        <v>21</v>
      </c>
      <c r="Q82" s="7">
        <v>16</v>
      </c>
      <c r="R82" s="10"/>
      <c r="S82" s="73">
        <f>IF(I82="","",COUNTIF(I82:R82,"○"))</f>
        <v>2</v>
      </c>
      <c r="T82" s="117" t="s">
        <v>23</v>
      </c>
      <c r="U82" s="120">
        <f>IF(I82="","",COUNTIF(I82:R82,"×"))</f>
        <v>0</v>
      </c>
      <c r="V82" s="73">
        <f>IF(AD83="","",RANK(AD83,AD82:AD90))</f>
        <v>1</v>
      </c>
      <c r="W82" s="120"/>
      <c r="X82" s="8"/>
      <c r="Y82" s="8"/>
      <c r="Z82" s="17"/>
      <c r="AA82" s="17"/>
      <c r="AD82" s="52"/>
      <c r="AE82" s="52">
        <f>IF(J82="","",IF(J82&gt;L82,1,0))</f>
        <v>1</v>
      </c>
      <c r="AF82" s="52">
        <f>IF(L82="","",IF(J82&lt;L82,1,0))</f>
        <v>0</v>
      </c>
      <c r="AG82" s="52">
        <f>IF(O82="","",IF(O82&gt;Q82,1,0))</f>
        <v>1</v>
      </c>
      <c r="AH82" s="52">
        <f>IF(Q82="","",IF(O82&lt;Q82,1,0))</f>
        <v>0</v>
      </c>
    </row>
    <row r="83" spans="2:34" ht="15" customHeight="1">
      <c r="B83" s="71"/>
      <c r="C83" s="64"/>
      <c r="D83" s="111"/>
      <c r="E83" s="112"/>
      <c r="F83" s="112"/>
      <c r="G83" s="112"/>
      <c r="H83" s="113"/>
      <c r="I83" s="97">
        <f>IF(J82="","",SUM(AE82:AE84))</f>
        <v>2</v>
      </c>
      <c r="J83" s="8">
        <v>21</v>
      </c>
      <c r="K83" s="15" t="s">
        <v>21</v>
      </c>
      <c r="L83" s="8">
        <v>11</v>
      </c>
      <c r="M83" s="123">
        <f>IF(L82="","",SUM(AF82:AF84))</f>
        <v>0</v>
      </c>
      <c r="N83" s="97">
        <f>IF(O82="","",SUM(AG82:AG84))</f>
        <v>2</v>
      </c>
      <c r="O83" s="32">
        <v>21</v>
      </c>
      <c r="P83" s="15" t="s">
        <v>21</v>
      </c>
      <c r="Q83" s="32">
        <v>19</v>
      </c>
      <c r="R83" s="123">
        <f>IF(Q82="","",SUM(AH82:AH84))</f>
        <v>0</v>
      </c>
      <c r="S83" s="74"/>
      <c r="T83" s="118"/>
      <c r="U83" s="121"/>
      <c r="V83" s="74"/>
      <c r="W83" s="121"/>
      <c r="X83" s="8"/>
      <c r="Y83" s="8"/>
      <c r="Z83" s="17"/>
      <c r="AA83" s="17"/>
      <c r="AD83" s="52">
        <f>IF(S82="","",S82*1000+(I83+N83)*100+((I83+N83)-(M83+R83))*10+((SUM(J82:J84)+SUM(O82:O84))-(SUM(L82:L84)+SUM(Q82:Q84))))</f>
        <v>2462</v>
      </c>
      <c r="AE83" s="52">
        <f>IF(J83="","",IF(J83&gt;L83,1,0))</f>
        <v>1</v>
      </c>
      <c r="AF83" s="52">
        <f>IF(L83="","",IF(J83&lt;L83,1,0))</f>
        <v>0</v>
      </c>
      <c r="AG83" s="52">
        <f>IF(O83="","",IF(O83&gt;Q83,1,0))</f>
        <v>1</v>
      </c>
      <c r="AH83" s="52">
        <f>IF(Q83="","",IF(O83&lt;Q83,1,0))</f>
        <v>0</v>
      </c>
    </row>
    <row r="84" spans="2:34" ht="15" customHeight="1">
      <c r="B84" s="72"/>
      <c r="C84" s="65"/>
      <c r="D84" s="114"/>
      <c r="E84" s="115"/>
      <c r="F84" s="115"/>
      <c r="G84" s="115"/>
      <c r="H84" s="116"/>
      <c r="I84" s="98"/>
      <c r="J84" s="9"/>
      <c r="K84" s="15" t="s">
        <v>21</v>
      </c>
      <c r="L84" s="9"/>
      <c r="M84" s="124"/>
      <c r="N84" s="98"/>
      <c r="O84" s="33"/>
      <c r="P84" s="15" t="s">
        <v>21</v>
      </c>
      <c r="Q84" s="33"/>
      <c r="R84" s="124"/>
      <c r="S84" s="75"/>
      <c r="T84" s="119"/>
      <c r="U84" s="122"/>
      <c r="V84" s="75"/>
      <c r="W84" s="122"/>
      <c r="X84" s="8"/>
      <c r="Y84" s="8"/>
      <c r="Z84" s="34"/>
      <c r="AA84" s="34"/>
      <c r="AD84" s="52"/>
      <c r="AE84" s="52">
        <f>IF(J84="","",IF(J84&gt;L84,1,0))</f>
      </c>
      <c r="AF84" s="52">
        <f>IF(L84="","",IF(J84&lt;L84,1,0))</f>
      </c>
      <c r="AG84" s="52">
        <f>IF(O84="","",IF(O84&gt;Q84,1,0))</f>
      </c>
      <c r="AH84" s="52">
        <f>IF(Q84="","",IF(O84&lt;Q84,1,0))</f>
      </c>
    </row>
    <row r="85" spans="2:34" ht="15" customHeight="1">
      <c r="B85" s="70" t="s">
        <v>65</v>
      </c>
      <c r="C85" s="63" t="s">
        <v>69</v>
      </c>
      <c r="D85" s="31" t="str">
        <f>IF(E85="","",IF(D86&gt;H86,"○","×"))</f>
        <v>×</v>
      </c>
      <c r="E85" s="7">
        <f>IF(L82="","",L82)</f>
        <v>16</v>
      </c>
      <c r="F85" s="22" t="s">
        <v>21</v>
      </c>
      <c r="G85" s="7">
        <f>IF(J82="","",J82)</f>
        <v>21</v>
      </c>
      <c r="H85" s="35"/>
      <c r="I85" s="108"/>
      <c r="J85" s="109"/>
      <c r="K85" s="109"/>
      <c r="L85" s="109"/>
      <c r="M85" s="110"/>
      <c r="N85" s="31" t="str">
        <f>IF(O85="","",IF(N86&gt;R86,"○","×"))</f>
        <v>×</v>
      </c>
      <c r="O85" s="7">
        <v>17</v>
      </c>
      <c r="P85" s="22" t="s">
        <v>21</v>
      </c>
      <c r="Q85" s="7">
        <v>21</v>
      </c>
      <c r="R85" s="36"/>
      <c r="S85" s="73">
        <f>IF(D85="","",COUNTIF(D85:R87,"○"))</f>
        <v>0</v>
      </c>
      <c r="T85" s="117" t="s">
        <v>23</v>
      </c>
      <c r="U85" s="120">
        <f>IF(D85="","",COUNTIF(D85:R87,"×"))</f>
        <v>2</v>
      </c>
      <c r="V85" s="73">
        <f>IF(AD86="","",RANK(AD86,AD82:AD90))</f>
        <v>3</v>
      </c>
      <c r="W85" s="120"/>
      <c r="X85" s="8"/>
      <c r="Y85" s="8"/>
      <c r="Z85" s="34"/>
      <c r="AA85" s="34"/>
      <c r="AD85" s="52"/>
      <c r="AE85" s="52">
        <f>IF(O85="","",IF(O85&gt;Q85,1,0))</f>
        <v>0</v>
      </c>
      <c r="AF85" s="52">
        <f>IF(Q85="","",IF(O85&lt;Q85,1,0))</f>
        <v>1</v>
      </c>
      <c r="AG85" s="52"/>
      <c r="AH85" s="52"/>
    </row>
    <row r="86" spans="2:34" ht="15" customHeight="1">
      <c r="B86" s="71"/>
      <c r="C86" s="64"/>
      <c r="D86" s="97">
        <f>M83</f>
        <v>0</v>
      </c>
      <c r="E86" s="8">
        <f>IF(L83="","",L83)</f>
        <v>11</v>
      </c>
      <c r="F86" s="15" t="s">
        <v>21</v>
      </c>
      <c r="G86" s="8">
        <f>IF(J83="","",J83)</f>
        <v>21</v>
      </c>
      <c r="H86" s="123">
        <f>I83</f>
        <v>2</v>
      </c>
      <c r="I86" s="111"/>
      <c r="J86" s="112"/>
      <c r="K86" s="112"/>
      <c r="L86" s="112"/>
      <c r="M86" s="113"/>
      <c r="N86" s="97">
        <f>IF(O85="","",SUM(AE85:AE87))</f>
        <v>0</v>
      </c>
      <c r="O86" s="8">
        <v>12</v>
      </c>
      <c r="P86" s="15" t="s">
        <v>21</v>
      </c>
      <c r="Q86" s="8">
        <v>21</v>
      </c>
      <c r="R86" s="123">
        <f>IF(Q85="","",SUM(AF85:AF87))</f>
        <v>2</v>
      </c>
      <c r="S86" s="74"/>
      <c r="T86" s="118"/>
      <c r="U86" s="121"/>
      <c r="V86" s="74"/>
      <c r="W86" s="121"/>
      <c r="X86" s="8"/>
      <c r="Y86" s="8"/>
      <c r="Z86" s="34"/>
      <c r="AA86" s="34"/>
      <c r="AD86" s="52">
        <f>IF(S85="","",S85*1000+(D86+N86)*100+((D86+N86)-(H86+R86))*10+((SUM(E85:E87)+SUM(O85:O87))-(SUM(G85:G87)+SUM(Q85:Q87))))</f>
        <v>-68</v>
      </c>
      <c r="AE86" s="52">
        <f>IF(O86="","",IF(O86&gt;Q86,1,0))</f>
        <v>0</v>
      </c>
      <c r="AF86" s="52">
        <f>IF(Q86="","",IF(O86&lt;Q86,1,0))</f>
        <v>1</v>
      </c>
      <c r="AG86" s="52"/>
      <c r="AH86" s="52"/>
    </row>
    <row r="87" spans="2:34" ht="15" customHeight="1">
      <c r="B87" s="72"/>
      <c r="C87" s="65"/>
      <c r="D87" s="98"/>
      <c r="E87" s="9">
        <f>IF(L84="","",L84)</f>
      </c>
      <c r="F87" s="19" t="s">
        <v>21</v>
      </c>
      <c r="G87" s="9">
        <f>IF(J84="","",J84)</f>
      </c>
      <c r="H87" s="124"/>
      <c r="I87" s="114"/>
      <c r="J87" s="115"/>
      <c r="K87" s="115"/>
      <c r="L87" s="115"/>
      <c r="M87" s="116"/>
      <c r="N87" s="98"/>
      <c r="O87" s="9"/>
      <c r="P87" s="15" t="s">
        <v>21</v>
      </c>
      <c r="Q87" s="9"/>
      <c r="R87" s="124"/>
      <c r="S87" s="75"/>
      <c r="T87" s="119"/>
      <c r="U87" s="122"/>
      <c r="V87" s="75"/>
      <c r="W87" s="122"/>
      <c r="X87" s="8"/>
      <c r="Y87" s="8"/>
      <c r="Z87" s="34"/>
      <c r="AA87" s="34"/>
      <c r="AD87" s="52"/>
      <c r="AE87" s="52">
        <f>IF(O87="","",IF(O87&gt;Q87,1,0))</f>
      </c>
      <c r="AF87" s="52">
        <f>IF(Q87="","",IF(O87&lt;Q87,1,0))</f>
      </c>
      <c r="AG87" s="52"/>
      <c r="AH87" s="52"/>
    </row>
    <row r="88" spans="2:34" ht="15" customHeight="1">
      <c r="B88" s="71" t="s">
        <v>67</v>
      </c>
      <c r="C88" s="63" t="s">
        <v>68</v>
      </c>
      <c r="D88" s="31" t="str">
        <f>IF(E88="","",IF(D89&gt;H89,"○","×"))</f>
        <v>×</v>
      </c>
      <c r="E88" s="7">
        <f>IF(Q82="","",Q82)</f>
        <v>16</v>
      </c>
      <c r="F88" s="22" t="s">
        <v>21</v>
      </c>
      <c r="G88" s="7">
        <f>IF(O82="","",O82)</f>
        <v>21</v>
      </c>
      <c r="H88" s="36"/>
      <c r="I88" s="31" t="str">
        <f>IF(J88="","",IF(I89&gt;M89,"○","×"))</f>
        <v>○</v>
      </c>
      <c r="J88" s="7">
        <f>IF(Q85="","",Q85)</f>
        <v>21</v>
      </c>
      <c r="K88" s="15" t="s">
        <v>21</v>
      </c>
      <c r="L88" s="7">
        <f>IF(O85="","",O85)</f>
        <v>17</v>
      </c>
      <c r="M88" s="36"/>
      <c r="N88" s="108"/>
      <c r="O88" s="109"/>
      <c r="P88" s="109"/>
      <c r="Q88" s="109"/>
      <c r="R88" s="110"/>
      <c r="S88" s="73">
        <f>IF(D88="","",COUNTIF(D88:M88,"○"))</f>
        <v>1</v>
      </c>
      <c r="T88" s="117" t="s">
        <v>23</v>
      </c>
      <c r="U88" s="120">
        <f>IF(D88="","",COUNTIF(D88:M88,"×"))</f>
        <v>1</v>
      </c>
      <c r="V88" s="73">
        <f>IF(AD89="","",RANK(AD89,AD82:AD90))</f>
        <v>2</v>
      </c>
      <c r="W88" s="120"/>
      <c r="X88" s="8"/>
      <c r="Y88" s="8"/>
      <c r="Z88" s="34"/>
      <c r="AA88" s="34"/>
      <c r="AD88" s="52"/>
      <c r="AE88" s="52"/>
      <c r="AF88" s="52"/>
      <c r="AG88" s="52"/>
      <c r="AH88" s="52"/>
    </row>
    <row r="89" spans="2:34" ht="15" customHeight="1">
      <c r="B89" s="71"/>
      <c r="C89" s="64"/>
      <c r="D89" s="97">
        <f>R83</f>
        <v>0</v>
      </c>
      <c r="E89" s="8">
        <f>IF(Q83="","",Q83)</f>
        <v>19</v>
      </c>
      <c r="F89" s="15" t="s">
        <v>21</v>
      </c>
      <c r="G89" s="8">
        <f>IF(O83="","",O83)</f>
        <v>21</v>
      </c>
      <c r="H89" s="123">
        <f>N83</f>
        <v>2</v>
      </c>
      <c r="I89" s="97">
        <f>R86</f>
        <v>2</v>
      </c>
      <c r="J89" s="8">
        <f>IF(Q86="","",Q86)</f>
        <v>21</v>
      </c>
      <c r="K89" s="15" t="s">
        <v>21</v>
      </c>
      <c r="L89" s="32">
        <f>IF(O86="","",O86)</f>
        <v>12</v>
      </c>
      <c r="M89" s="123">
        <f>N86</f>
        <v>0</v>
      </c>
      <c r="N89" s="111"/>
      <c r="O89" s="112"/>
      <c r="P89" s="112"/>
      <c r="Q89" s="112"/>
      <c r="R89" s="113"/>
      <c r="S89" s="74"/>
      <c r="T89" s="118"/>
      <c r="U89" s="121"/>
      <c r="V89" s="74"/>
      <c r="W89" s="121"/>
      <c r="X89" s="8"/>
      <c r="Y89" s="8"/>
      <c r="Z89" s="34"/>
      <c r="AA89" s="34"/>
      <c r="AD89" s="52">
        <f>IF(S88="","",S88*1000+(D89+I89)*100+((D89+I89)-(H89+M89))*10+((SUM(E88:E90)+SUM(J88:J90))-(SUM(G88:G90)+SUM(L88:L90))))</f>
        <v>1206</v>
      </c>
      <c r="AE89" s="52"/>
      <c r="AF89" s="52"/>
      <c r="AG89" s="52"/>
      <c r="AH89" s="52"/>
    </row>
    <row r="90" spans="2:34" ht="15" customHeight="1">
      <c r="B90" s="72"/>
      <c r="C90" s="65"/>
      <c r="D90" s="98"/>
      <c r="E90" s="9">
        <f>IF(Q84="","",Q84)</f>
      </c>
      <c r="F90" s="19" t="s">
        <v>21</v>
      </c>
      <c r="G90" s="9">
        <f>IF(O84="","",O84)</f>
      </c>
      <c r="H90" s="124"/>
      <c r="I90" s="98"/>
      <c r="J90" s="9">
        <f>IF(Q87="","",Q87)</f>
      </c>
      <c r="K90" s="15" t="s">
        <v>21</v>
      </c>
      <c r="L90" s="33">
        <f>IF(O87="","",O87)</f>
      </c>
      <c r="M90" s="124"/>
      <c r="N90" s="114"/>
      <c r="O90" s="115"/>
      <c r="P90" s="115"/>
      <c r="Q90" s="115"/>
      <c r="R90" s="116"/>
      <c r="S90" s="75"/>
      <c r="T90" s="119"/>
      <c r="U90" s="122"/>
      <c r="V90" s="75"/>
      <c r="W90" s="122"/>
      <c r="X90" s="8"/>
      <c r="Y90" s="8"/>
      <c r="Z90" s="34"/>
      <c r="AA90" s="34"/>
      <c r="AD90" s="52"/>
      <c r="AE90" s="52"/>
      <c r="AF90" s="52"/>
      <c r="AG90" s="52"/>
      <c r="AH90" s="52"/>
    </row>
    <row r="91" ht="13.5">
      <c r="K91" s="39"/>
    </row>
    <row r="93" ht="13.5">
      <c r="N93" s="11" t="s">
        <v>63</v>
      </c>
    </row>
    <row r="94" spans="11:22" ht="13.5">
      <c r="K94" s="40"/>
      <c r="L94" s="40"/>
      <c r="M94" s="40"/>
      <c r="N94" s="129" t="str">
        <f>INDEX(C71:C79,MATCH(1,V71:V79,0),1)</f>
        <v>篠藤　美佑</v>
      </c>
      <c r="O94" s="129"/>
      <c r="P94" s="129"/>
      <c r="Q94" s="129"/>
      <c r="R94" s="129"/>
      <c r="S94" s="130" t="str">
        <f>INDEX(B71:B79,MATCH(1,V71:V79,0),1)</f>
        <v>(惣　開)</v>
      </c>
      <c r="T94" s="130"/>
      <c r="U94" s="130"/>
      <c r="V94" s="130"/>
    </row>
    <row r="95" spans="2:22" ht="13.5">
      <c r="B95" s="11" t="s">
        <v>62</v>
      </c>
      <c r="J95" s="21"/>
      <c r="K95" s="132" t="s">
        <v>134</v>
      </c>
      <c r="L95" s="133"/>
      <c r="N95" s="129"/>
      <c r="O95" s="129"/>
      <c r="P95" s="129"/>
      <c r="Q95" s="129"/>
      <c r="R95" s="129"/>
      <c r="S95" s="130"/>
      <c r="T95" s="130"/>
      <c r="U95" s="130"/>
      <c r="V95" s="130"/>
    </row>
    <row r="96" spans="2:12" ht="14.25" thickBot="1">
      <c r="B96" s="130" t="str">
        <f>INDEX(B60:B68,MATCH(1,V60:V68,0),1)</f>
        <v>(大生院)</v>
      </c>
      <c r="C96" s="129" t="str">
        <f>INDEX(C60:C68,MATCH(1,V60:V68,0),1)</f>
        <v>鍵山　琴巴</v>
      </c>
      <c r="D96" s="47"/>
      <c r="E96" s="47"/>
      <c r="F96" s="47"/>
      <c r="G96" s="47"/>
      <c r="H96" s="51"/>
      <c r="I96" s="40"/>
      <c r="J96" s="42"/>
      <c r="K96" s="134"/>
      <c r="L96" s="135"/>
    </row>
    <row r="97" spans="2:14" ht="13.5">
      <c r="B97" s="130"/>
      <c r="C97" s="129"/>
      <c r="H97" s="127" t="s">
        <v>137</v>
      </c>
      <c r="I97" s="128"/>
      <c r="J97" s="49"/>
      <c r="K97" s="135"/>
      <c r="L97" s="135"/>
      <c r="N97" s="11" t="s">
        <v>85</v>
      </c>
    </row>
    <row r="98" spans="8:22" ht="14.25" thickBot="1">
      <c r="H98" s="126"/>
      <c r="I98" s="126"/>
      <c r="J98" s="50"/>
      <c r="K98" s="136"/>
      <c r="L98" s="136"/>
      <c r="M98" s="47"/>
      <c r="N98" s="129" t="str">
        <f>INDEX(C82:C90,MATCH(1,V82:V90,0),1)</f>
        <v>丸金　実生</v>
      </c>
      <c r="O98" s="129"/>
      <c r="P98" s="129"/>
      <c r="Q98" s="129"/>
      <c r="R98" s="129"/>
      <c r="S98" s="130" t="str">
        <f>INDEX(B82:B90,MATCH(1,V82:V90,0),1)</f>
        <v>(角　野)</v>
      </c>
      <c r="T98" s="130"/>
      <c r="U98" s="130"/>
      <c r="V98" s="130"/>
    </row>
    <row r="99" spans="8:22" ht="13.5">
      <c r="H99" s="126"/>
      <c r="I99" s="126"/>
      <c r="N99" s="129"/>
      <c r="O99" s="129"/>
      <c r="P99" s="129"/>
      <c r="Q99" s="129"/>
      <c r="R99" s="129"/>
      <c r="S99" s="130"/>
      <c r="T99" s="130"/>
      <c r="U99" s="130"/>
      <c r="V99" s="130"/>
    </row>
    <row r="102" spans="2:18" s="5" customFormat="1" ht="22.5" customHeight="1">
      <c r="B102" s="131" t="s">
        <v>10</v>
      </c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4"/>
    </row>
    <row r="104" spans="2:27" ht="15" customHeight="1">
      <c r="B104" s="28" t="s">
        <v>48</v>
      </c>
      <c r="C104" s="29"/>
      <c r="D104" s="54" t="s">
        <v>93</v>
      </c>
      <c r="E104" s="55"/>
      <c r="F104" s="55"/>
      <c r="G104" s="55"/>
      <c r="H104" s="56"/>
      <c r="I104" s="54" t="s">
        <v>54</v>
      </c>
      <c r="J104" s="55"/>
      <c r="K104" s="55"/>
      <c r="L104" s="55"/>
      <c r="M104" s="56"/>
      <c r="N104" s="54" t="s">
        <v>94</v>
      </c>
      <c r="O104" s="55"/>
      <c r="P104" s="55"/>
      <c r="Q104" s="55"/>
      <c r="R104" s="56"/>
      <c r="S104" s="12"/>
      <c r="T104" s="30" t="s">
        <v>15</v>
      </c>
      <c r="U104" s="30"/>
      <c r="V104" s="54" t="s">
        <v>16</v>
      </c>
      <c r="W104" s="56"/>
      <c r="AA104" s="17"/>
    </row>
    <row r="105" spans="2:34" ht="15" customHeight="1">
      <c r="B105" s="70" t="s">
        <v>64</v>
      </c>
      <c r="C105" s="63" t="s">
        <v>136</v>
      </c>
      <c r="D105" s="108"/>
      <c r="E105" s="109"/>
      <c r="F105" s="109"/>
      <c r="G105" s="109"/>
      <c r="H105" s="110"/>
      <c r="I105" s="31" t="str">
        <f>IF(I106="","",IF(I106&gt;M106,"○","×"))</f>
        <v>○</v>
      </c>
      <c r="J105" s="7">
        <v>21</v>
      </c>
      <c r="K105" s="15" t="s">
        <v>21</v>
      </c>
      <c r="L105" s="7">
        <v>15</v>
      </c>
      <c r="M105" s="10"/>
      <c r="N105" s="13" t="str">
        <f>IF(N106="","",IF(N106&gt;R106,"○","×"))</f>
        <v>○</v>
      </c>
      <c r="O105" s="7">
        <v>21</v>
      </c>
      <c r="P105" s="15" t="s">
        <v>86</v>
      </c>
      <c r="Q105" s="46">
        <v>13</v>
      </c>
      <c r="R105" s="10"/>
      <c r="S105" s="73">
        <f>IF(I105="","",COUNTIF(I105:R105,"○"))</f>
        <v>2</v>
      </c>
      <c r="T105" s="117" t="s">
        <v>23</v>
      </c>
      <c r="U105" s="120">
        <f>IF(I105="","",COUNTIF(I105:R105,"×"))</f>
        <v>0</v>
      </c>
      <c r="V105" s="73">
        <f>IF(AD106="","",RANK(AD106,AD105:AD113))</f>
        <v>1</v>
      </c>
      <c r="W105" s="120"/>
      <c r="X105" s="8"/>
      <c r="Y105" s="8"/>
      <c r="Z105" s="17"/>
      <c r="AA105" s="17"/>
      <c r="AD105" s="52"/>
      <c r="AE105" s="52">
        <f>IF(J105="","",IF(J105&gt;L105,1,0))</f>
        <v>1</v>
      </c>
      <c r="AF105" s="52">
        <f>IF(L105="","",IF(J105&lt;L105,1,0))</f>
        <v>0</v>
      </c>
      <c r="AG105" s="52">
        <f>IF(O105="","",IF(O105&gt;Q105,1,0))</f>
        <v>1</v>
      </c>
      <c r="AH105" s="52">
        <f>IF(Q105="","",IF(O105&lt;Q105,1,0))</f>
        <v>0</v>
      </c>
    </row>
    <row r="106" spans="2:34" ht="15" customHeight="1">
      <c r="B106" s="71"/>
      <c r="C106" s="64"/>
      <c r="D106" s="111"/>
      <c r="E106" s="112"/>
      <c r="F106" s="112"/>
      <c r="G106" s="112"/>
      <c r="H106" s="113"/>
      <c r="I106" s="97">
        <f>IF(J105="","",SUM(AE105:AE107))</f>
        <v>2</v>
      </c>
      <c r="J106" s="8">
        <v>21</v>
      </c>
      <c r="K106" s="15" t="s">
        <v>21</v>
      </c>
      <c r="L106" s="8">
        <v>12</v>
      </c>
      <c r="M106" s="123">
        <f>IF(L105="","",SUM(AF105:AF107))</f>
        <v>0</v>
      </c>
      <c r="N106" s="97">
        <f>IF(O105="","",SUM(AG105:AG107))</f>
        <v>2</v>
      </c>
      <c r="O106" s="32">
        <v>22</v>
      </c>
      <c r="P106" s="15" t="s">
        <v>21</v>
      </c>
      <c r="Q106" s="32">
        <v>20</v>
      </c>
      <c r="R106" s="123">
        <f>IF(Q105="","",SUM(AH105:AH107))</f>
        <v>0</v>
      </c>
      <c r="S106" s="74"/>
      <c r="T106" s="118"/>
      <c r="U106" s="121"/>
      <c r="V106" s="74"/>
      <c r="W106" s="121"/>
      <c r="X106" s="8"/>
      <c r="Y106" s="8"/>
      <c r="Z106" s="17"/>
      <c r="AA106" s="17"/>
      <c r="AD106" s="52">
        <f>IF(S105="","",S105*1000+(I106+N106)*100+((I106+N106)-(M106+R106))*10+((SUM(J105:J107)+SUM(O105:O107))-(SUM(L105:L107)+SUM(Q105:Q107))))</f>
        <v>2465</v>
      </c>
      <c r="AE106" s="52">
        <f>IF(J106="","",IF(J106&gt;L106,1,0))</f>
        <v>1</v>
      </c>
      <c r="AF106" s="52">
        <f>IF(L106="","",IF(J106&lt;L106,1,0))</f>
        <v>0</v>
      </c>
      <c r="AG106" s="52">
        <f>IF(O106="","",IF(O106&gt;Q106,1,0))</f>
        <v>1</v>
      </c>
      <c r="AH106" s="52">
        <f>IF(Q106="","",IF(O106&lt;Q106,1,0))</f>
        <v>0</v>
      </c>
    </row>
    <row r="107" spans="2:34" ht="15" customHeight="1">
      <c r="B107" s="72"/>
      <c r="C107" s="65"/>
      <c r="D107" s="114"/>
      <c r="E107" s="115"/>
      <c r="F107" s="115"/>
      <c r="G107" s="115"/>
      <c r="H107" s="116"/>
      <c r="I107" s="98"/>
      <c r="J107" s="9"/>
      <c r="K107" s="15" t="s">
        <v>21</v>
      </c>
      <c r="L107" s="9"/>
      <c r="M107" s="124"/>
      <c r="N107" s="98"/>
      <c r="O107" s="33"/>
      <c r="P107" s="15" t="s">
        <v>21</v>
      </c>
      <c r="Q107" s="33"/>
      <c r="R107" s="124"/>
      <c r="S107" s="75"/>
      <c r="T107" s="119"/>
      <c r="U107" s="122"/>
      <c r="V107" s="75"/>
      <c r="W107" s="122"/>
      <c r="X107" s="8"/>
      <c r="Y107" s="8"/>
      <c r="Z107" s="34"/>
      <c r="AA107" s="34"/>
      <c r="AD107" s="52"/>
      <c r="AE107" s="52">
        <f>IF(J107="","",IF(J107&gt;L107,1,0))</f>
      </c>
      <c r="AF107" s="52">
        <f>IF(L107="","",IF(J107&lt;L107,1,0))</f>
      </c>
      <c r="AG107" s="52">
        <f>IF(O107="","",IF(O107&gt;Q107,1,0))</f>
      </c>
      <c r="AH107" s="52">
        <f>IF(Q107="","",IF(O107&lt;Q107,1,0))</f>
      </c>
    </row>
    <row r="108" spans="2:34" ht="15" customHeight="1">
      <c r="B108" s="70" t="s">
        <v>30</v>
      </c>
      <c r="C108" s="63" t="s">
        <v>92</v>
      </c>
      <c r="D108" s="31" t="str">
        <f>IF(E108="","",IF(D109&gt;H109,"○","×"))</f>
        <v>×</v>
      </c>
      <c r="E108" s="7">
        <f>IF(L105="","",L105)</f>
        <v>15</v>
      </c>
      <c r="F108" s="22" t="s">
        <v>21</v>
      </c>
      <c r="G108" s="7">
        <f>IF(J105="","",J105)</f>
        <v>21</v>
      </c>
      <c r="H108" s="35"/>
      <c r="I108" s="108"/>
      <c r="J108" s="109"/>
      <c r="K108" s="109"/>
      <c r="L108" s="109"/>
      <c r="M108" s="110"/>
      <c r="N108" s="31" t="str">
        <f>IF(O108="","",IF(N109&gt;R109,"○","×"))</f>
        <v>○</v>
      </c>
      <c r="O108" s="7">
        <v>21</v>
      </c>
      <c r="P108" s="22" t="s">
        <v>21</v>
      </c>
      <c r="Q108" s="7">
        <v>18</v>
      </c>
      <c r="R108" s="36"/>
      <c r="S108" s="73">
        <f>IF(D108="","",COUNTIF(D108:R110,"○"))</f>
        <v>1</v>
      </c>
      <c r="T108" s="117" t="s">
        <v>23</v>
      </c>
      <c r="U108" s="120">
        <f>IF(D108="","",COUNTIF(D108:R110,"×"))</f>
        <v>1</v>
      </c>
      <c r="V108" s="73">
        <f>IF(AD109="","",RANK(AD109,AD105:AD113))</f>
        <v>2</v>
      </c>
      <c r="W108" s="120"/>
      <c r="X108" s="8"/>
      <c r="Y108" s="8"/>
      <c r="Z108" s="34"/>
      <c r="AA108" s="34"/>
      <c r="AD108" s="52"/>
      <c r="AE108" s="52">
        <f>IF(O108="","",IF(O108&gt;Q108,1,0))</f>
        <v>1</v>
      </c>
      <c r="AF108" s="52">
        <f>IF(Q108="","",IF(O108&lt;Q108,1,0))</f>
        <v>0</v>
      </c>
      <c r="AG108" s="52"/>
      <c r="AH108" s="52"/>
    </row>
    <row r="109" spans="2:34" ht="15" customHeight="1">
      <c r="B109" s="71"/>
      <c r="C109" s="64"/>
      <c r="D109" s="97">
        <f>M106</f>
        <v>0</v>
      </c>
      <c r="E109" s="8">
        <f>IF(L106="","",L106)</f>
        <v>12</v>
      </c>
      <c r="F109" s="15" t="s">
        <v>21</v>
      </c>
      <c r="G109" s="8">
        <f>IF(J106="","",J106)</f>
        <v>21</v>
      </c>
      <c r="H109" s="123">
        <f>I106</f>
        <v>2</v>
      </c>
      <c r="I109" s="111"/>
      <c r="J109" s="112"/>
      <c r="K109" s="112"/>
      <c r="L109" s="112"/>
      <c r="M109" s="113"/>
      <c r="N109" s="97">
        <f>IF(O108="","",SUM(AE108:AE110))</f>
        <v>2</v>
      </c>
      <c r="O109" s="8">
        <v>21</v>
      </c>
      <c r="P109" s="15" t="s">
        <v>21</v>
      </c>
      <c r="Q109" s="8">
        <v>19</v>
      </c>
      <c r="R109" s="123">
        <f>IF(Q108="","",SUM(AF108:AF110))</f>
        <v>0</v>
      </c>
      <c r="S109" s="74"/>
      <c r="T109" s="118"/>
      <c r="U109" s="121"/>
      <c r="V109" s="74"/>
      <c r="W109" s="121"/>
      <c r="X109" s="8"/>
      <c r="Y109" s="8"/>
      <c r="Z109" s="34"/>
      <c r="AA109" s="34"/>
      <c r="AD109" s="52">
        <f>IF(S108="","",S108*1000+(D109+N109)*100+((D109+N109)-(H109+R109))*10+((SUM(E108:E110)+SUM(O108:O110))-(SUM(G108:G110)+SUM(Q108:Q110))))</f>
        <v>1190</v>
      </c>
      <c r="AE109" s="52">
        <f>IF(O109="","",IF(O109&gt;Q109,1,0))</f>
        <v>1</v>
      </c>
      <c r="AF109" s="52">
        <f>IF(Q109="","",IF(O109&lt;Q109,1,0))</f>
        <v>0</v>
      </c>
      <c r="AG109" s="52"/>
      <c r="AH109" s="52"/>
    </row>
    <row r="110" spans="2:34" ht="15" customHeight="1">
      <c r="B110" s="72"/>
      <c r="C110" s="65"/>
      <c r="D110" s="98"/>
      <c r="E110" s="9">
        <f>IF(L107="","",L107)</f>
      </c>
      <c r="F110" s="19" t="s">
        <v>21</v>
      </c>
      <c r="G110" s="9">
        <f>IF(J107="","",J107)</f>
      </c>
      <c r="H110" s="124"/>
      <c r="I110" s="114"/>
      <c r="J110" s="115"/>
      <c r="K110" s="115"/>
      <c r="L110" s="115"/>
      <c r="M110" s="116"/>
      <c r="N110" s="98"/>
      <c r="O110" s="9"/>
      <c r="P110" s="15" t="s">
        <v>21</v>
      </c>
      <c r="Q110" s="9"/>
      <c r="R110" s="124"/>
      <c r="S110" s="75"/>
      <c r="T110" s="119"/>
      <c r="U110" s="122"/>
      <c r="V110" s="75"/>
      <c r="W110" s="122"/>
      <c r="X110" s="8"/>
      <c r="Y110" s="8"/>
      <c r="Z110" s="34"/>
      <c r="AA110" s="34"/>
      <c r="AD110" s="52"/>
      <c r="AE110" s="52">
        <f>IF(O110="","",IF(O110&gt;Q110,1,0))</f>
      </c>
      <c r="AF110" s="52">
        <f>IF(Q110="","",IF(O110&lt;Q110,1,0))</f>
      </c>
      <c r="AG110" s="52"/>
      <c r="AH110" s="52"/>
    </row>
    <row r="111" spans="2:34" ht="15" customHeight="1">
      <c r="B111" s="71" t="s">
        <v>29</v>
      </c>
      <c r="C111" s="63" t="s">
        <v>91</v>
      </c>
      <c r="D111" s="31" t="str">
        <f>IF(E111="","",IF(D112&gt;H112,"○","×"))</f>
        <v>×</v>
      </c>
      <c r="E111" s="7">
        <f>IF(Q105="","",Q105)</f>
        <v>13</v>
      </c>
      <c r="F111" s="22" t="s">
        <v>21</v>
      </c>
      <c r="G111" s="7">
        <f>IF(O105="","",O105)</f>
        <v>21</v>
      </c>
      <c r="H111" s="36"/>
      <c r="I111" s="31" t="str">
        <f>IF(J111="","",IF(I112&gt;M112,"○","×"))</f>
        <v>×</v>
      </c>
      <c r="J111" s="7">
        <f>IF(Q108="","",Q108)</f>
        <v>18</v>
      </c>
      <c r="K111" s="15" t="s">
        <v>21</v>
      </c>
      <c r="L111" s="7">
        <f>IF(O108="","",O108)</f>
        <v>21</v>
      </c>
      <c r="M111" s="36"/>
      <c r="N111" s="108"/>
      <c r="O111" s="109"/>
      <c r="P111" s="109"/>
      <c r="Q111" s="109"/>
      <c r="R111" s="110"/>
      <c r="S111" s="73">
        <f>IF(D111="","",COUNTIF(D111:M111,"○"))</f>
        <v>0</v>
      </c>
      <c r="T111" s="117" t="s">
        <v>23</v>
      </c>
      <c r="U111" s="120">
        <f>IF(D111="","",COUNTIF(D111:M111,"×"))</f>
        <v>2</v>
      </c>
      <c r="V111" s="73">
        <f>IF(AD112="","",RANK(AD112,AD105:AD113))</f>
        <v>3</v>
      </c>
      <c r="W111" s="120"/>
      <c r="X111" s="8"/>
      <c r="Y111" s="8"/>
      <c r="Z111" s="34"/>
      <c r="AA111" s="34"/>
      <c r="AD111" s="52"/>
      <c r="AE111" s="52"/>
      <c r="AF111" s="52"/>
      <c r="AG111" s="52"/>
      <c r="AH111" s="52"/>
    </row>
    <row r="112" spans="2:34" ht="15" customHeight="1">
      <c r="B112" s="71"/>
      <c r="C112" s="64"/>
      <c r="D112" s="97">
        <f>R106</f>
        <v>0</v>
      </c>
      <c r="E112" s="8">
        <f>IF(Q106="","",Q106)</f>
        <v>20</v>
      </c>
      <c r="F112" s="15" t="s">
        <v>21</v>
      </c>
      <c r="G112" s="8">
        <f>IF(O106="","",O106)</f>
        <v>22</v>
      </c>
      <c r="H112" s="123">
        <f>N106</f>
        <v>2</v>
      </c>
      <c r="I112" s="97">
        <f>R109</f>
        <v>0</v>
      </c>
      <c r="J112" s="8">
        <f>IF(Q109="","",Q109)</f>
        <v>19</v>
      </c>
      <c r="K112" s="15" t="s">
        <v>21</v>
      </c>
      <c r="L112" s="32">
        <f>IF(O109="","",O109)</f>
        <v>21</v>
      </c>
      <c r="M112" s="123">
        <f>N109</f>
        <v>2</v>
      </c>
      <c r="N112" s="111"/>
      <c r="O112" s="112"/>
      <c r="P112" s="112"/>
      <c r="Q112" s="112"/>
      <c r="R112" s="113"/>
      <c r="S112" s="74"/>
      <c r="T112" s="118"/>
      <c r="U112" s="121"/>
      <c r="V112" s="74"/>
      <c r="W112" s="121"/>
      <c r="X112" s="8"/>
      <c r="Y112" s="8"/>
      <c r="Z112" s="34"/>
      <c r="AA112" s="34"/>
      <c r="AD112" s="52">
        <f>IF(S111="","",S111*1000+(D112+I112)*100+((D112+I112)-(H112+M112))*10+((SUM(E111:E113)+SUM(J111:J113))-(SUM(G111:G113)+SUM(L111:L113))))</f>
        <v>-55</v>
      </c>
      <c r="AE112" s="52"/>
      <c r="AF112" s="52"/>
      <c r="AG112" s="52"/>
      <c r="AH112" s="52"/>
    </row>
    <row r="113" spans="2:34" ht="15" customHeight="1">
      <c r="B113" s="72"/>
      <c r="C113" s="65"/>
      <c r="D113" s="98"/>
      <c r="E113" s="9">
        <f>IF(Q107="","",Q107)</f>
      </c>
      <c r="F113" s="19" t="s">
        <v>21</v>
      </c>
      <c r="G113" s="9">
        <f>IF(O107="","",O107)</f>
      </c>
      <c r="H113" s="124"/>
      <c r="I113" s="98"/>
      <c r="J113" s="9">
        <f>IF(Q110="","",Q110)</f>
      </c>
      <c r="K113" s="15" t="s">
        <v>21</v>
      </c>
      <c r="L113" s="33">
        <f>IF(O110="","",O110)</f>
      </c>
      <c r="M113" s="124"/>
      <c r="N113" s="114"/>
      <c r="O113" s="115"/>
      <c r="P113" s="115"/>
      <c r="Q113" s="115"/>
      <c r="R113" s="116"/>
      <c r="S113" s="75"/>
      <c r="T113" s="119"/>
      <c r="U113" s="122"/>
      <c r="V113" s="75"/>
      <c r="W113" s="122"/>
      <c r="X113" s="8"/>
      <c r="Y113" s="8"/>
      <c r="Z113" s="34"/>
      <c r="AA113" s="34"/>
      <c r="AD113" s="52"/>
      <c r="AE113" s="52"/>
      <c r="AF113" s="52"/>
      <c r="AG113" s="52"/>
      <c r="AH113" s="52"/>
    </row>
    <row r="114" spans="2:34" s="23" customFormat="1" ht="15" customHeight="1">
      <c r="B114" s="37"/>
      <c r="C114" s="37"/>
      <c r="E114" s="38"/>
      <c r="F114" s="38"/>
      <c r="G114" s="38"/>
      <c r="J114" s="38"/>
      <c r="K114" s="38"/>
      <c r="L114" s="38"/>
      <c r="O114" s="38"/>
      <c r="P114" s="38"/>
      <c r="Q114" s="38"/>
      <c r="R114" s="38"/>
      <c r="AD114" s="52"/>
      <c r="AE114" s="52"/>
      <c r="AF114" s="52"/>
      <c r="AG114" s="52"/>
      <c r="AH114" s="52"/>
    </row>
    <row r="115" spans="2:34" ht="15" customHeight="1">
      <c r="B115" s="28" t="s">
        <v>42</v>
      </c>
      <c r="C115" s="29"/>
      <c r="D115" s="54" t="s">
        <v>95</v>
      </c>
      <c r="E115" s="55"/>
      <c r="F115" s="55"/>
      <c r="G115" s="55"/>
      <c r="H115" s="56"/>
      <c r="I115" s="54" t="s">
        <v>96</v>
      </c>
      <c r="J115" s="55"/>
      <c r="K115" s="55"/>
      <c r="L115" s="55"/>
      <c r="M115" s="56"/>
      <c r="N115" s="54" t="s">
        <v>97</v>
      </c>
      <c r="O115" s="55"/>
      <c r="P115" s="55"/>
      <c r="Q115" s="55"/>
      <c r="R115" s="56"/>
      <c r="S115" s="12"/>
      <c r="T115" s="30" t="s">
        <v>15</v>
      </c>
      <c r="U115" s="30"/>
      <c r="V115" s="54" t="s">
        <v>16</v>
      </c>
      <c r="W115" s="56"/>
      <c r="AA115" s="17"/>
      <c r="AD115" s="52"/>
      <c r="AE115" s="52"/>
      <c r="AF115" s="52"/>
      <c r="AG115" s="52"/>
      <c r="AH115" s="52"/>
    </row>
    <row r="116" spans="2:34" ht="15" customHeight="1">
      <c r="B116" s="70" t="s">
        <v>29</v>
      </c>
      <c r="C116" s="63" t="s">
        <v>90</v>
      </c>
      <c r="D116" s="108"/>
      <c r="E116" s="109"/>
      <c r="F116" s="109"/>
      <c r="G116" s="109"/>
      <c r="H116" s="110"/>
      <c r="I116" s="31" t="str">
        <f>IF(I117="","",IF(I117&gt;M117,"○","×"))</f>
        <v>×</v>
      </c>
      <c r="J116" s="7">
        <v>21</v>
      </c>
      <c r="K116" s="15" t="s">
        <v>21</v>
      </c>
      <c r="L116" s="7">
        <v>17</v>
      </c>
      <c r="M116" s="10"/>
      <c r="N116" s="13" t="str">
        <f>IF(N117="","",IF(N117&gt;R117,"○","×"))</f>
        <v>○</v>
      </c>
      <c r="O116" s="7">
        <v>21</v>
      </c>
      <c r="P116" s="15" t="s">
        <v>21</v>
      </c>
      <c r="Q116" s="7">
        <v>10</v>
      </c>
      <c r="R116" s="10"/>
      <c r="S116" s="73">
        <f>IF(I116="","",COUNTIF(I116:R116,"○"))</f>
        <v>1</v>
      </c>
      <c r="T116" s="117" t="s">
        <v>23</v>
      </c>
      <c r="U116" s="120">
        <f>IF(I116="","",COUNTIF(I116:R116,"×"))</f>
        <v>1</v>
      </c>
      <c r="V116" s="73">
        <f>IF(AD117="","",RANK(AD117,AD116:AD124))</f>
        <v>2</v>
      </c>
      <c r="W116" s="120"/>
      <c r="X116" s="8"/>
      <c r="Y116" s="8"/>
      <c r="Z116" s="17"/>
      <c r="AA116" s="17"/>
      <c r="AD116" s="52"/>
      <c r="AE116" s="52">
        <f>IF(J116="","",IF(J116&gt;L116,1,0))</f>
        <v>1</v>
      </c>
      <c r="AF116" s="52">
        <f>IF(L116="","",IF(J116&lt;L116,1,0))</f>
        <v>0</v>
      </c>
      <c r="AG116" s="52">
        <f>IF(O116="","",IF(O116&gt;Q116,1,0))</f>
        <v>1</v>
      </c>
      <c r="AH116" s="52">
        <f>IF(Q116="","",IF(O116&lt;Q116,1,0))</f>
        <v>0</v>
      </c>
    </row>
    <row r="117" spans="2:34" ht="15" customHeight="1">
      <c r="B117" s="71"/>
      <c r="C117" s="64"/>
      <c r="D117" s="111"/>
      <c r="E117" s="112"/>
      <c r="F117" s="112"/>
      <c r="G117" s="112"/>
      <c r="H117" s="113"/>
      <c r="I117" s="97">
        <f>IF(J116="","",SUM(AE116:AE118))</f>
        <v>1</v>
      </c>
      <c r="J117" s="8">
        <v>8</v>
      </c>
      <c r="K117" s="15" t="s">
        <v>21</v>
      </c>
      <c r="L117" s="8">
        <v>21</v>
      </c>
      <c r="M117" s="123">
        <f>IF(L116="","",SUM(AF116:AF118))</f>
        <v>2</v>
      </c>
      <c r="N117" s="97">
        <f>IF(O116="","",SUM(AG116:AG118))</f>
        <v>2</v>
      </c>
      <c r="O117" s="32">
        <v>21</v>
      </c>
      <c r="P117" s="15" t="s">
        <v>21</v>
      </c>
      <c r="Q117" s="32">
        <v>9</v>
      </c>
      <c r="R117" s="123">
        <f>IF(Q116="","",SUM(AH116:AH118))</f>
        <v>0</v>
      </c>
      <c r="S117" s="74"/>
      <c r="T117" s="118"/>
      <c r="U117" s="121"/>
      <c r="V117" s="74"/>
      <c r="W117" s="121"/>
      <c r="X117" s="8"/>
      <c r="Y117" s="8"/>
      <c r="Z117" s="17"/>
      <c r="AA117" s="17"/>
      <c r="AD117" s="52">
        <f>IF(S116="","",S116*1000+(I117+N117)*100+((I117+N117)-(M117+R117))*10+((SUM(J116:J118)+SUM(O116:O118))-(SUM(L116:L118)+SUM(Q116:Q118))))</f>
        <v>1322</v>
      </c>
      <c r="AE117" s="52">
        <f>IF(J117="","",IF(J117&gt;L117,1,0))</f>
        <v>0</v>
      </c>
      <c r="AF117" s="52">
        <f>IF(L117="","",IF(J117&lt;L117,1,0))</f>
        <v>1</v>
      </c>
      <c r="AG117" s="52">
        <f>IF(O117="","",IF(O117&gt;Q117,1,0))</f>
        <v>1</v>
      </c>
      <c r="AH117" s="52">
        <f>IF(Q117="","",IF(O117&lt;Q117,1,0))</f>
        <v>0</v>
      </c>
    </row>
    <row r="118" spans="2:34" ht="15" customHeight="1">
      <c r="B118" s="72"/>
      <c r="C118" s="65"/>
      <c r="D118" s="114"/>
      <c r="E118" s="115"/>
      <c r="F118" s="115"/>
      <c r="G118" s="115"/>
      <c r="H118" s="116"/>
      <c r="I118" s="98"/>
      <c r="J118" s="9">
        <v>19</v>
      </c>
      <c r="K118" s="15" t="s">
        <v>21</v>
      </c>
      <c r="L118" s="9">
        <v>21</v>
      </c>
      <c r="M118" s="124"/>
      <c r="N118" s="98"/>
      <c r="O118" s="33"/>
      <c r="P118" s="15" t="s">
        <v>21</v>
      </c>
      <c r="Q118" s="33"/>
      <c r="R118" s="124"/>
      <c r="S118" s="75"/>
      <c r="T118" s="119"/>
      <c r="U118" s="122"/>
      <c r="V118" s="75"/>
      <c r="W118" s="122"/>
      <c r="X118" s="8"/>
      <c r="Y118" s="8"/>
      <c r="Z118" s="34"/>
      <c r="AA118" s="34"/>
      <c r="AD118" s="52"/>
      <c r="AE118" s="52">
        <f>IF(J118="","",IF(J118&gt;L118,1,0))</f>
        <v>0</v>
      </c>
      <c r="AF118" s="52">
        <f>IF(L118="","",IF(J118&lt;L118,1,0))</f>
        <v>1</v>
      </c>
      <c r="AG118" s="52">
        <f>IF(O118="","",IF(O118&gt;Q118,1,0))</f>
      </c>
      <c r="AH118" s="52">
        <f>IF(Q118="","",IF(O118&lt;Q118,1,0))</f>
      </c>
    </row>
    <row r="119" spans="2:34" ht="15" customHeight="1">
      <c r="B119" s="70" t="s">
        <v>29</v>
      </c>
      <c r="C119" s="63" t="s">
        <v>89</v>
      </c>
      <c r="D119" s="31" t="str">
        <f>IF(E119="","",IF(D120&gt;H120,"○","×"))</f>
        <v>○</v>
      </c>
      <c r="E119" s="7">
        <f>IF(L116="","",L116)</f>
        <v>17</v>
      </c>
      <c r="F119" s="22" t="s">
        <v>21</v>
      </c>
      <c r="G119" s="7">
        <f>IF(J116="","",J116)</f>
        <v>21</v>
      </c>
      <c r="H119" s="35"/>
      <c r="I119" s="108"/>
      <c r="J119" s="109"/>
      <c r="K119" s="109"/>
      <c r="L119" s="109"/>
      <c r="M119" s="110"/>
      <c r="N119" s="31" t="str">
        <f>IF(O119="","",IF(N120&gt;R120,"○","×"))</f>
        <v>○</v>
      </c>
      <c r="O119" s="7">
        <v>20</v>
      </c>
      <c r="P119" s="22" t="s">
        <v>21</v>
      </c>
      <c r="Q119" s="7">
        <v>22</v>
      </c>
      <c r="R119" s="36"/>
      <c r="S119" s="73">
        <f>IF(D119="","",COUNTIF(D119:R121,"○"))</f>
        <v>2</v>
      </c>
      <c r="T119" s="117" t="s">
        <v>23</v>
      </c>
      <c r="U119" s="120">
        <f>IF(D119="","",COUNTIF(D119:R121,"×"))</f>
        <v>0</v>
      </c>
      <c r="V119" s="73">
        <f>IF(AD120="","",RANK(AD120,AD116:AD124))</f>
        <v>1</v>
      </c>
      <c r="W119" s="120"/>
      <c r="X119" s="8"/>
      <c r="Y119" s="8"/>
      <c r="Z119" s="34"/>
      <c r="AA119" s="34"/>
      <c r="AD119" s="52"/>
      <c r="AE119" s="52">
        <f>IF(O119="","",IF(O119&gt;Q119,1,0))</f>
        <v>0</v>
      </c>
      <c r="AF119" s="52">
        <f>IF(Q119="","",IF(O119&lt;Q119,1,0))</f>
        <v>1</v>
      </c>
      <c r="AG119" s="52"/>
      <c r="AH119" s="52"/>
    </row>
    <row r="120" spans="2:34" ht="15" customHeight="1">
      <c r="B120" s="71"/>
      <c r="C120" s="64"/>
      <c r="D120" s="97">
        <f>M117</f>
        <v>2</v>
      </c>
      <c r="E120" s="8">
        <f>IF(L117="","",L117)</f>
        <v>21</v>
      </c>
      <c r="F120" s="15" t="s">
        <v>21</v>
      </c>
      <c r="G120" s="8">
        <f>IF(J117="","",J117)</f>
        <v>8</v>
      </c>
      <c r="H120" s="123">
        <f>I117</f>
        <v>1</v>
      </c>
      <c r="I120" s="111"/>
      <c r="J120" s="112"/>
      <c r="K120" s="112"/>
      <c r="L120" s="112"/>
      <c r="M120" s="113"/>
      <c r="N120" s="97">
        <f>IF(O119="","",SUM(AE119:AE121))</f>
        <v>2</v>
      </c>
      <c r="O120" s="8">
        <v>21</v>
      </c>
      <c r="P120" s="15" t="s">
        <v>21</v>
      </c>
      <c r="Q120" s="8">
        <v>8</v>
      </c>
      <c r="R120" s="123">
        <f>IF(Q119="","",SUM(AF119:AF121))</f>
        <v>1</v>
      </c>
      <c r="S120" s="74"/>
      <c r="T120" s="118"/>
      <c r="U120" s="121"/>
      <c r="V120" s="74"/>
      <c r="W120" s="121"/>
      <c r="X120" s="8"/>
      <c r="Y120" s="8"/>
      <c r="Z120" s="34"/>
      <c r="AA120" s="34"/>
      <c r="AD120" s="52">
        <f>IF(S119="","",S119*1000+(D120+N120)*100+((D120+N120)-(H120+R120))*10+((SUM(E119:E121)+SUM(O119:O121))-(SUM(G119:G121)+SUM(Q119:Q121))))</f>
        <v>2444</v>
      </c>
      <c r="AE120" s="52">
        <f>IF(O120="","",IF(O120&gt;Q120,1,0))</f>
        <v>1</v>
      </c>
      <c r="AF120" s="52">
        <f>IF(Q120="","",IF(O120&lt;Q120,1,0))</f>
        <v>0</v>
      </c>
      <c r="AG120" s="52"/>
      <c r="AH120" s="52"/>
    </row>
    <row r="121" spans="2:34" ht="15" customHeight="1">
      <c r="B121" s="72"/>
      <c r="C121" s="65"/>
      <c r="D121" s="98"/>
      <c r="E121" s="9">
        <f>IF(L118="","",L118)</f>
        <v>21</v>
      </c>
      <c r="F121" s="19" t="s">
        <v>21</v>
      </c>
      <c r="G121" s="9">
        <f>IF(J118="","",J118)</f>
        <v>19</v>
      </c>
      <c r="H121" s="124"/>
      <c r="I121" s="114"/>
      <c r="J121" s="115"/>
      <c r="K121" s="115"/>
      <c r="L121" s="115"/>
      <c r="M121" s="116"/>
      <c r="N121" s="98"/>
      <c r="O121" s="9">
        <v>23</v>
      </c>
      <c r="P121" s="15" t="s">
        <v>21</v>
      </c>
      <c r="Q121" s="9">
        <v>21</v>
      </c>
      <c r="R121" s="124"/>
      <c r="S121" s="75"/>
      <c r="T121" s="119"/>
      <c r="U121" s="122"/>
      <c r="V121" s="75"/>
      <c r="W121" s="122"/>
      <c r="X121" s="8"/>
      <c r="Y121" s="8"/>
      <c r="Z121" s="34"/>
      <c r="AA121" s="34"/>
      <c r="AD121" s="52"/>
      <c r="AE121" s="52">
        <f>IF(O121="","",IF(O121&gt;Q121,1,0))</f>
        <v>1</v>
      </c>
      <c r="AF121" s="52">
        <f>IF(Q121="","",IF(O121&lt;Q121,1,0))</f>
        <v>0</v>
      </c>
      <c r="AG121" s="52"/>
      <c r="AH121" s="52"/>
    </row>
    <row r="122" spans="2:34" ht="15" customHeight="1">
      <c r="B122" s="71" t="s">
        <v>87</v>
      </c>
      <c r="C122" s="63" t="s">
        <v>88</v>
      </c>
      <c r="D122" s="31" t="str">
        <f>IF(E122="","",IF(D123&gt;H123,"○","×"))</f>
        <v>×</v>
      </c>
      <c r="E122" s="7">
        <f>IF(Q116="","",Q116)</f>
        <v>10</v>
      </c>
      <c r="F122" s="22" t="s">
        <v>21</v>
      </c>
      <c r="G122" s="7">
        <f>IF(O116="","",O116)</f>
        <v>21</v>
      </c>
      <c r="H122" s="36"/>
      <c r="I122" s="31" t="str">
        <f>IF(J122="","",IF(I123&gt;M123,"○","×"))</f>
        <v>×</v>
      </c>
      <c r="J122" s="7">
        <f>IF(Q119="","",Q119)</f>
        <v>22</v>
      </c>
      <c r="K122" s="15" t="s">
        <v>21</v>
      </c>
      <c r="L122" s="7">
        <f>IF(O119="","",O119)</f>
        <v>20</v>
      </c>
      <c r="M122" s="36"/>
      <c r="N122" s="108"/>
      <c r="O122" s="109"/>
      <c r="P122" s="109"/>
      <c r="Q122" s="109"/>
      <c r="R122" s="110"/>
      <c r="S122" s="73">
        <f>IF(D122="","",COUNTIF(D122:M122,"○"))</f>
        <v>0</v>
      </c>
      <c r="T122" s="117" t="s">
        <v>23</v>
      </c>
      <c r="U122" s="120">
        <f>IF(D122="","",COUNTIF(D122:M122,"×"))</f>
        <v>2</v>
      </c>
      <c r="V122" s="73">
        <f>IF(AD123="","",RANK(AD123,AD116:AD124))</f>
        <v>3</v>
      </c>
      <c r="W122" s="120"/>
      <c r="X122" s="8"/>
      <c r="Y122" s="8"/>
      <c r="Z122" s="34"/>
      <c r="AA122" s="34"/>
      <c r="AD122" s="52"/>
      <c r="AE122" s="52"/>
      <c r="AF122" s="52"/>
      <c r="AG122" s="52"/>
      <c r="AH122" s="52"/>
    </row>
    <row r="123" spans="2:34" ht="15" customHeight="1">
      <c r="B123" s="71"/>
      <c r="C123" s="64"/>
      <c r="D123" s="97">
        <f>R117</f>
        <v>0</v>
      </c>
      <c r="E123" s="8">
        <f>IF(Q117="","",Q117)</f>
        <v>9</v>
      </c>
      <c r="F123" s="15" t="s">
        <v>21</v>
      </c>
      <c r="G123" s="8">
        <f>IF(O117="","",O117)</f>
        <v>21</v>
      </c>
      <c r="H123" s="123">
        <f>N117</f>
        <v>2</v>
      </c>
      <c r="I123" s="97">
        <f>R120</f>
        <v>1</v>
      </c>
      <c r="J123" s="8">
        <f>IF(Q120="","",Q120)</f>
        <v>8</v>
      </c>
      <c r="K123" s="15" t="s">
        <v>21</v>
      </c>
      <c r="L123" s="32">
        <f>IF(O120="","",O120)</f>
        <v>21</v>
      </c>
      <c r="M123" s="123">
        <f>N120</f>
        <v>2</v>
      </c>
      <c r="N123" s="111"/>
      <c r="O123" s="112"/>
      <c r="P123" s="112"/>
      <c r="Q123" s="112"/>
      <c r="R123" s="113"/>
      <c r="S123" s="74"/>
      <c r="T123" s="118"/>
      <c r="U123" s="121"/>
      <c r="V123" s="74"/>
      <c r="W123" s="121"/>
      <c r="X123" s="8"/>
      <c r="Y123" s="8"/>
      <c r="Z123" s="34"/>
      <c r="AA123" s="34"/>
      <c r="AD123" s="52">
        <f>IF(S122="","",S122*1000+(D123+I123)*100+((D123+I123)-(H123+M123))*10+((SUM(E122:E124)+SUM(J122:J124))-(SUM(G122:G124)+SUM(L122:L124))))</f>
        <v>34</v>
      </c>
      <c r="AE123" s="52"/>
      <c r="AF123" s="52"/>
      <c r="AG123" s="52"/>
      <c r="AH123" s="52"/>
    </row>
    <row r="124" spans="2:34" ht="15" customHeight="1">
      <c r="B124" s="72"/>
      <c r="C124" s="65"/>
      <c r="D124" s="98"/>
      <c r="E124" s="9">
        <f>IF(Q118="","",Q118)</f>
      </c>
      <c r="F124" s="19" t="s">
        <v>21</v>
      </c>
      <c r="G124" s="9">
        <f>IF(O118="","",O118)</f>
      </c>
      <c r="H124" s="124"/>
      <c r="I124" s="98"/>
      <c r="J124" s="9">
        <f>IF(Q121="","",Q121)</f>
        <v>21</v>
      </c>
      <c r="K124" s="15" t="s">
        <v>21</v>
      </c>
      <c r="L124" s="33">
        <f>IF(O121="","",O121)</f>
        <v>23</v>
      </c>
      <c r="M124" s="124"/>
      <c r="N124" s="114"/>
      <c r="O124" s="115"/>
      <c r="P124" s="115"/>
      <c r="Q124" s="115"/>
      <c r="R124" s="116"/>
      <c r="S124" s="75"/>
      <c r="T124" s="119"/>
      <c r="U124" s="122"/>
      <c r="V124" s="75"/>
      <c r="W124" s="122"/>
      <c r="X124" s="8"/>
      <c r="Y124" s="8"/>
      <c r="Z124" s="34"/>
      <c r="AA124" s="34"/>
      <c r="AD124" s="52"/>
      <c r="AE124" s="52"/>
      <c r="AF124" s="52"/>
      <c r="AG124" s="52"/>
      <c r="AH124" s="52"/>
    </row>
    <row r="125" ht="13.5">
      <c r="K125" s="39"/>
    </row>
    <row r="130" spans="2:14" ht="13.5">
      <c r="B130" s="11" t="s">
        <v>62</v>
      </c>
      <c r="N130" s="11" t="s">
        <v>63</v>
      </c>
    </row>
    <row r="131" spans="2:22" ht="14.25" thickBot="1">
      <c r="B131" s="137" t="str">
        <f>INDEX(B105:B113,MATCH(1,V105:V113,0),1)</f>
        <v>(大生院)</v>
      </c>
      <c r="C131" s="138" t="str">
        <f>INDEX(C105:C113,MATCH(1,V105:V113,0),1)</f>
        <v>藤原　柚希</v>
      </c>
      <c r="D131" s="47"/>
      <c r="E131" s="47"/>
      <c r="F131" s="47"/>
      <c r="G131" s="47"/>
      <c r="H131" s="51"/>
      <c r="I131" s="40"/>
      <c r="J131" s="40"/>
      <c r="K131" s="40"/>
      <c r="L131" s="40"/>
      <c r="M131" s="40"/>
      <c r="N131" s="129" t="str">
        <f>INDEX(C116:C124,MATCH(1,V116:V124,0),1)</f>
        <v>坂出　六花</v>
      </c>
      <c r="O131" s="129"/>
      <c r="P131" s="129"/>
      <c r="Q131" s="129"/>
      <c r="R131" s="129"/>
      <c r="S131" s="130" t="str">
        <f>INDEX(B116:B124,MATCH(1,V116:V124,0),1)</f>
        <v>(角　野)</v>
      </c>
      <c r="T131" s="130"/>
      <c r="U131" s="130"/>
      <c r="V131" s="130"/>
    </row>
    <row r="132" spans="2:22" ht="13.5">
      <c r="B132" s="137"/>
      <c r="C132" s="138"/>
      <c r="H132" s="127" t="s">
        <v>135</v>
      </c>
      <c r="I132" s="128"/>
      <c r="N132" s="129"/>
      <c r="O132" s="129"/>
      <c r="P132" s="129"/>
      <c r="Q132" s="129"/>
      <c r="R132" s="129"/>
      <c r="S132" s="130"/>
      <c r="T132" s="130"/>
      <c r="U132" s="130"/>
      <c r="V132" s="130"/>
    </row>
    <row r="133" spans="8:9" ht="13.5">
      <c r="H133" s="126"/>
      <c r="I133" s="126"/>
    </row>
    <row r="134" spans="8:9" ht="13.5">
      <c r="H134" s="126"/>
      <c r="I134" s="126"/>
    </row>
  </sheetData>
  <sheetProtection/>
  <mergeCells count="364">
    <mergeCell ref="H123:H124"/>
    <mergeCell ref="B122:B124"/>
    <mergeCell ref="C122:C124"/>
    <mergeCell ref="N122:R124"/>
    <mergeCell ref="S122:S124"/>
    <mergeCell ref="B131:B132"/>
    <mergeCell ref="C131:C132"/>
    <mergeCell ref="N131:R132"/>
    <mergeCell ref="S131:V132"/>
    <mergeCell ref="H132:I134"/>
    <mergeCell ref="T122:T124"/>
    <mergeCell ref="V119:W121"/>
    <mergeCell ref="D120:D121"/>
    <mergeCell ref="H120:H121"/>
    <mergeCell ref="N120:N121"/>
    <mergeCell ref="R120:R121"/>
    <mergeCell ref="I123:I124"/>
    <mergeCell ref="M123:M124"/>
    <mergeCell ref="U122:U124"/>
    <mergeCell ref="V122:W124"/>
    <mergeCell ref="D123:D124"/>
    <mergeCell ref="B119:B121"/>
    <mergeCell ref="C119:C121"/>
    <mergeCell ref="I119:M121"/>
    <mergeCell ref="S119:S121"/>
    <mergeCell ref="T116:T118"/>
    <mergeCell ref="U116:U118"/>
    <mergeCell ref="T119:T121"/>
    <mergeCell ref="U119:U121"/>
    <mergeCell ref="V116:W118"/>
    <mergeCell ref="I117:I118"/>
    <mergeCell ref="M117:M118"/>
    <mergeCell ref="N117:N118"/>
    <mergeCell ref="R117:R118"/>
    <mergeCell ref="B116:B118"/>
    <mergeCell ref="C116:C118"/>
    <mergeCell ref="D116:H118"/>
    <mergeCell ref="S116:S118"/>
    <mergeCell ref="D115:H115"/>
    <mergeCell ref="I115:M115"/>
    <mergeCell ref="N115:R115"/>
    <mergeCell ref="V115:W115"/>
    <mergeCell ref="T111:T113"/>
    <mergeCell ref="U111:U113"/>
    <mergeCell ref="V111:W113"/>
    <mergeCell ref="D112:D113"/>
    <mergeCell ref="H112:H113"/>
    <mergeCell ref="I112:I113"/>
    <mergeCell ref="M112:M113"/>
    <mergeCell ref="B111:B113"/>
    <mergeCell ref="C111:C113"/>
    <mergeCell ref="N111:R113"/>
    <mergeCell ref="S111:S113"/>
    <mergeCell ref="S108:S110"/>
    <mergeCell ref="N109:N110"/>
    <mergeCell ref="R109:R110"/>
    <mergeCell ref="T108:T110"/>
    <mergeCell ref="U108:U110"/>
    <mergeCell ref="V108:W110"/>
    <mergeCell ref="N106:N107"/>
    <mergeCell ref="R106:R107"/>
    <mergeCell ref="B108:B110"/>
    <mergeCell ref="C108:C110"/>
    <mergeCell ref="I108:M110"/>
    <mergeCell ref="D109:D110"/>
    <mergeCell ref="H109:H110"/>
    <mergeCell ref="V104:W104"/>
    <mergeCell ref="B105:B107"/>
    <mergeCell ref="C105:C107"/>
    <mergeCell ref="D105:H107"/>
    <mergeCell ref="S105:S107"/>
    <mergeCell ref="T105:T107"/>
    <mergeCell ref="U105:U107"/>
    <mergeCell ref="V105:W107"/>
    <mergeCell ref="I106:I107"/>
    <mergeCell ref="M106:M107"/>
    <mergeCell ref="B102:Q102"/>
    <mergeCell ref="D104:H104"/>
    <mergeCell ref="I104:M104"/>
    <mergeCell ref="N104:R104"/>
    <mergeCell ref="S98:V99"/>
    <mergeCell ref="N98:R99"/>
    <mergeCell ref="H97:I99"/>
    <mergeCell ref="K95:L98"/>
    <mergeCell ref="B96:B97"/>
    <mergeCell ref="C96:C97"/>
    <mergeCell ref="N94:R95"/>
    <mergeCell ref="S94:V95"/>
    <mergeCell ref="T88:T90"/>
    <mergeCell ref="U88:U90"/>
    <mergeCell ref="V88:W90"/>
    <mergeCell ref="D89:D90"/>
    <mergeCell ref="H89:H90"/>
    <mergeCell ref="I89:I90"/>
    <mergeCell ref="M89:M90"/>
    <mergeCell ref="B88:B90"/>
    <mergeCell ref="C88:C90"/>
    <mergeCell ref="N88:R90"/>
    <mergeCell ref="S88:S90"/>
    <mergeCell ref="T85:T87"/>
    <mergeCell ref="U85:U87"/>
    <mergeCell ref="V85:W87"/>
    <mergeCell ref="D86:D87"/>
    <mergeCell ref="H86:H87"/>
    <mergeCell ref="N86:N87"/>
    <mergeCell ref="R86:R87"/>
    <mergeCell ref="B85:B87"/>
    <mergeCell ref="C85:C87"/>
    <mergeCell ref="I85:M87"/>
    <mergeCell ref="S85:S87"/>
    <mergeCell ref="T82:T84"/>
    <mergeCell ref="U82:U84"/>
    <mergeCell ref="V82:W84"/>
    <mergeCell ref="I83:I84"/>
    <mergeCell ref="M83:M84"/>
    <mergeCell ref="N83:N84"/>
    <mergeCell ref="R83:R84"/>
    <mergeCell ref="B82:B84"/>
    <mergeCell ref="C82:C84"/>
    <mergeCell ref="D82:H84"/>
    <mergeCell ref="S82:S84"/>
    <mergeCell ref="D81:H81"/>
    <mergeCell ref="I81:M81"/>
    <mergeCell ref="N81:R81"/>
    <mergeCell ref="V81:W81"/>
    <mergeCell ref="T77:T79"/>
    <mergeCell ref="U77:U79"/>
    <mergeCell ref="V77:W79"/>
    <mergeCell ref="D78:D79"/>
    <mergeCell ref="H78:H79"/>
    <mergeCell ref="I78:I79"/>
    <mergeCell ref="M78:M79"/>
    <mergeCell ref="B77:B79"/>
    <mergeCell ref="C77:C79"/>
    <mergeCell ref="N77:R79"/>
    <mergeCell ref="S77:S79"/>
    <mergeCell ref="T74:T76"/>
    <mergeCell ref="U74:U76"/>
    <mergeCell ref="V74:W76"/>
    <mergeCell ref="D75:D76"/>
    <mergeCell ref="H75:H76"/>
    <mergeCell ref="N75:N76"/>
    <mergeCell ref="R75:R76"/>
    <mergeCell ref="B74:B76"/>
    <mergeCell ref="C74:C76"/>
    <mergeCell ref="I74:M76"/>
    <mergeCell ref="S74:S76"/>
    <mergeCell ref="T71:T73"/>
    <mergeCell ref="U71:U73"/>
    <mergeCell ref="V71:W73"/>
    <mergeCell ref="I72:I73"/>
    <mergeCell ref="M72:M73"/>
    <mergeCell ref="N72:N73"/>
    <mergeCell ref="R72:R73"/>
    <mergeCell ref="B71:B73"/>
    <mergeCell ref="C71:C73"/>
    <mergeCell ref="D71:H73"/>
    <mergeCell ref="S71:S73"/>
    <mergeCell ref="D70:H70"/>
    <mergeCell ref="I70:M70"/>
    <mergeCell ref="N70:R70"/>
    <mergeCell ref="V70:W70"/>
    <mergeCell ref="T66:T68"/>
    <mergeCell ref="U66:U68"/>
    <mergeCell ref="V66:W68"/>
    <mergeCell ref="D67:D68"/>
    <mergeCell ref="H67:H68"/>
    <mergeCell ref="I67:I68"/>
    <mergeCell ref="M67:M68"/>
    <mergeCell ref="B66:B68"/>
    <mergeCell ref="C66:C68"/>
    <mergeCell ref="N66:R68"/>
    <mergeCell ref="S66:S68"/>
    <mergeCell ref="T63:T65"/>
    <mergeCell ref="U63:U65"/>
    <mergeCell ref="V63:W65"/>
    <mergeCell ref="D64:D65"/>
    <mergeCell ref="H64:H65"/>
    <mergeCell ref="N64:N65"/>
    <mergeCell ref="R64:R65"/>
    <mergeCell ref="B63:B65"/>
    <mergeCell ref="C63:C65"/>
    <mergeCell ref="I63:M65"/>
    <mergeCell ref="S63:S65"/>
    <mergeCell ref="V59:W59"/>
    <mergeCell ref="B57:Q57"/>
    <mergeCell ref="T60:T62"/>
    <mergeCell ref="U60:U62"/>
    <mergeCell ref="V60:W62"/>
    <mergeCell ref="I61:I62"/>
    <mergeCell ref="M61:M62"/>
    <mergeCell ref="N61:N62"/>
    <mergeCell ref="R61:R62"/>
    <mergeCell ref="T42:T44"/>
    <mergeCell ref="U42:U44"/>
    <mergeCell ref="B60:B62"/>
    <mergeCell ref="C60:C62"/>
    <mergeCell ref="D60:H62"/>
    <mergeCell ref="S60:S62"/>
    <mergeCell ref="S51:V52"/>
    <mergeCell ref="D59:H59"/>
    <mergeCell ref="I59:M59"/>
    <mergeCell ref="N59:R59"/>
    <mergeCell ref="B42:B44"/>
    <mergeCell ref="C42:C44"/>
    <mergeCell ref="N42:R44"/>
    <mergeCell ref="S42:S44"/>
    <mergeCell ref="C51:C52"/>
    <mergeCell ref="B51:B52"/>
    <mergeCell ref="H52:I54"/>
    <mergeCell ref="N51:R52"/>
    <mergeCell ref="V39:W41"/>
    <mergeCell ref="D40:D41"/>
    <mergeCell ref="H40:H41"/>
    <mergeCell ref="N40:N41"/>
    <mergeCell ref="R40:R41"/>
    <mergeCell ref="V42:W44"/>
    <mergeCell ref="D43:D44"/>
    <mergeCell ref="H43:H44"/>
    <mergeCell ref="I43:I44"/>
    <mergeCell ref="M43:M44"/>
    <mergeCell ref="B39:B41"/>
    <mergeCell ref="C39:C41"/>
    <mergeCell ref="I39:M41"/>
    <mergeCell ref="S39:S41"/>
    <mergeCell ref="T36:T38"/>
    <mergeCell ref="U36:U38"/>
    <mergeCell ref="T39:T41"/>
    <mergeCell ref="U39:U41"/>
    <mergeCell ref="V36:W38"/>
    <mergeCell ref="I37:I38"/>
    <mergeCell ref="M37:M38"/>
    <mergeCell ref="N37:N38"/>
    <mergeCell ref="R37:R38"/>
    <mergeCell ref="B36:B38"/>
    <mergeCell ref="C36:C38"/>
    <mergeCell ref="D36:H38"/>
    <mergeCell ref="S36:S38"/>
    <mergeCell ref="V35:W35"/>
    <mergeCell ref="T31:T33"/>
    <mergeCell ref="U31:U33"/>
    <mergeCell ref="V31:W33"/>
    <mergeCell ref="D32:D33"/>
    <mergeCell ref="H32:H33"/>
    <mergeCell ref="I32:I33"/>
    <mergeCell ref="N31:R33"/>
    <mergeCell ref="S31:S33"/>
    <mergeCell ref="S28:S30"/>
    <mergeCell ref="N29:N30"/>
    <mergeCell ref="R29:R30"/>
    <mergeCell ref="D35:H35"/>
    <mergeCell ref="I35:M35"/>
    <mergeCell ref="N35:R35"/>
    <mergeCell ref="B28:B30"/>
    <mergeCell ref="C28:C30"/>
    <mergeCell ref="I28:M30"/>
    <mergeCell ref="D29:D30"/>
    <mergeCell ref="H29:H30"/>
    <mergeCell ref="M32:M33"/>
    <mergeCell ref="B31:B33"/>
    <mergeCell ref="C31:C33"/>
    <mergeCell ref="V25:W27"/>
    <mergeCell ref="I26:I27"/>
    <mergeCell ref="M26:M27"/>
    <mergeCell ref="T28:T30"/>
    <mergeCell ref="U28:U30"/>
    <mergeCell ref="V28:W30"/>
    <mergeCell ref="N26:N27"/>
    <mergeCell ref="R26:R27"/>
    <mergeCell ref="B25:B27"/>
    <mergeCell ref="C25:C27"/>
    <mergeCell ref="D25:H27"/>
    <mergeCell ref="S25:S27"/>
    <mergeCell ref="T25:T27"/>
    <mergeCell ref="U25:U27"/>
    <mergeCell ref="B22:Q22"/>
    <mergeCell ref="D24:H24"/>
    <mergeCell ref="I24:M24"/>
    <mergeCell ref="N24:R24"/>
    <mergeCell ref="AD17:AD19"/>
    <mergeCell ref="AE17:AE19"/>
    <mergeCell ref="B17:B19"/>
    <mergeCell ref="C17:C19"/>
    <mergeCell ref="W18:W19"/>
    <mergeCell ref="V24:W24"/>
    <mergeCell ref="AF17:AG19"/>
    <mergeCell ref="D18:D19"/>
    <mergeCell ref="H18:H19"/>
    <mergeCell ref="I18:I19"/>
    <mergeCell ref="M18:M19"/>
    <mergeCell ref="N18:N19"/>
    <mergeCell ref="R18:R19"/>
    <mergeCell ref="S18:S19"/>
    <mergeCell ref="X17:AB19"/>
    <mergeCell ref="AC17:AC19"/>
    <mergeCell ref="AD14:AD16"/>
    <mergeCell ref="AE14:AE16"/>
    <mergeCell ref="AF14:AG16"/>
    <mergeCell ref="D15:D16"/>
    <mergeCell ref="H15:H16"/>
    <mergeCell ref="I15:I16"/>
    <mergeCell ref="M15:M16"/>
    <mergeCell ref="N15:N16"/>
    <mergeCell ref="R15:R16"/>
    <mergeCell ref="X15:X16"/>
    <mergeCell ref="B14:B16"/>
    <mergeCell ref="C14:C16"/>
    <mergeCell ref="S14:W16"/>
    <mergeCell ref="AC14:AC16"/>
    <mergeCell ref="AB15:AB16"/>
    <mergeCell ref="AD11:AD13"/>
    <mergeCell ref="B11:B13"/>
    <mergeCell ref="C11:C13"/>
    <mergeCell ref="AC11:AC13"/>
    <mergeCell ref="AB12:AB13"/>
    <mergeCell ref="AE11:AE13"/>
    <mergeCell ref="AF11:AG13"/>
    <mergeCell ref="D12:D13"/>
    <mergeCell ref="H12:H13"/>
    <mergeCell ref="I12:I13"/>
    <mergeCell ref="M12:M13"/>
    <mergeCell ref="S12:S13"/>
    <mergeCell ref="W12:W13"/>
    <mergeCell ref="X12:X13"/>
    <mergeCell ref="N11:R13"/>
    <mergeCell ref="AD8:AD10"/>
    <mergeCell ref="AE8:AE10"/>
    <mergeCell ref="AF8:AG10"/>
    <mergeCell ref="D9:D10"/>
    <mergeCell ref="H9:H10"/>
    <mergeCell ref="N9:N10"/>
    <mergeCell ref="R9:R10"/>
    <mergeCell ref="S9:S10"/>
    <mergeCell ref="W9:W10"/>
    <mergeCell ref="X9:X10"/>
    <mergeCell ref="B8:B10"/>
    <mergeCell ref="C8:C10"/>
    <mergeCell ref="I8:M10"/>
    <mergeCell ref="AC8:AC10"/>
    <mergeCell ref="AB9:AB10"/>
    <mergeCell ref="AD5:AD7"/>
    <mergeCell ref="B5:B7"/>
    <mergeCell ref="C5:C7"/>
    <mergeCell ref="D5:H7"/>
    <mergeCell ref="AB6:AB7"/>
    <mergeCell ref="AE5:AE7"/>
    <mergeCell ref="AF5:AG7"/>
    <mergeCell ref="I6:I7"/>
    <mergeCell ref="M6:M7"/>
    <mergeCell ref="N6:N7"/>
    <mergeCell ref="R6:R7"/>
    <mergeCell ref="S6:S7"/>
    <mergeCell ref="W6:W7"/>
    <mergeCell ref="X6:X7"/>
    <mergeCell ref="AC5:AC7"/>
    <mergeCell ref="S4:W4"/>
    <mergeCell ref="X4:AB4"/>
    <mergeCell ref="AC4:AE4"/>
    <mergeCell ref="AF4:AG4"/>
    <mergeCell ref="B2:Q2"/>
    <mergeCell ref="B4:C4"/>
    <mergeCell ref="D4:H4"/>
    <mergeCell ref="I4:M4"/>
    <mergeCell ref="N4:R4"/>
  </mergeCells>
  <conditionalFormatting sqref="AF5:AG19 V25:W33 V36:W44 V60:W68 V71:W79 V82:W90 V105:W113 V116:W124">
    <cfRule type="cellIs" priority="1" dxfId="20" operator="equal" stopIfTrue="1">
      <formula>1</formula>
    </cfRule>
    <cfRule type="cellIs" priority="2" dxfId="21" operator="equal" stopIfTrue="1">
      <formula>2</formula>
    </cfRule>
  </conditionalFormatting>
  <conditionalFormatting sqref="B5:B19">
    <cfRule type="expression" priority="3" dxfId="22" stopIfTrue="1">
      <formula>AF5=1</formula>
    </cfRule>
    <cfRule type="expression" priority="4" dxfId="23" stopIfTrue="1">
      <formula>AF5=2</formula>
    </cfRule>
  </conditionalFormatting>
  <conditionalFormatting sqref="C5:C19">
    <cfRule type="expression" priority="5" dxfId="22" stopIfTrue="1">
      <formula>AF5=1</formula>
    </cfRule>
    <cfRule type="expression" priority="6" dxfId="23" stopIfTrue="1">
      <formula>AF5=2</formula>
    </cfRule>
  </conditionalFormatting>
  <conditionalFormatting sqref="B25:B33 B36:B44 B60:B68 B71:B79 B82:B90 B105:B113 B116:B124">
    <cfRule type="expression" priority="7" dxfId="22" stopIfTrue="1">
      <formula>V25=1</formula>
    </cfRule>
    <cfRule type="expression" priority="8" dxfId="23" stopIfTrue="1">
      <formula>V25=2</formula>
    </cfRule>
  </conditionalFormatting>
  <conditionalFormatting sqref="C25:C33 C36:C44 C60:C68 C71:C79 C82:C90 C105:C113 C116:C124">
    <cfRule type="expression" priority="9" dxfId="22" stopIfTrue="1">
      <formula>V25=1</formula>
    </cfRule>
    <cfRule type="expression" priority="10" dxfId="23" stopIfTrue="1">
      <formula>V25=2</formula>
    </cfRule>
  </conditionalFormatting>
  <printOptions/>
  <pageMargins left="0.75" right="0.75" top="1" bottom="1" header="0.512" footer="0.512"/>
  <pageSetup horizontalDpi="360" verticalDpi="360" orientation="portrait" paperSize="9" scale="80" r:id="rId2"/>
  <rowBreaks count="2" manualBreakCount="2">
    <brk id="55" max="255" man="1"/>
    <brk id="100" max="255" man="1"/>
  </rowBreaks>
  <colBreaks count="1" manualBreakCount="1">
    <brk id="3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2:AQ66"/>
  <sheetViews>
    <sheetView showGridLines="0"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8.625" style="0" customWidth="1"/>
    <col min="3" max="3" width="10.625" style="0" customWidth="1"/>
    <col min="4" max="33" width="2.625" style="0" customWidth="1"/>
    <col min="34" max="43" width="4.625" style="0" customWidth="1"/>
  </cols>
  <sheetData>
    <row r="2" spans="3:25" s="3" customFormat="1" ht="21">
      <c r="C2" s="57" t="s">
        <v>19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4"/>
      <c r="U2" s="4"/>
      <c r="V2" s="4"/>
      <c r="W2" s="4"/>
      <c r="X2" s="4"/>
      <c r="Y2" s="4"/>
    </row>
    <row r="8" spans="2:22" ht="14.25" thickBot="1">
      <c r="B8" s="137" t="s">
        <v>98</v>
      </c>
      <c r="C8" s="139" t="s">
        <v>130</v>
      </c>
      <c r="D8" s="47"/>
      <c r="E8" s="47"/>
      <c r="F8" s="47"/>
      <c r="G8" s="47"/>
      <c r="H8" s="47"/>
      <c r="I8" s="48"/>
      <c r="J8" s="40"/>
      <c r="K8" s="40"/>
      <c r="L8" s="40"/>
      <c r="M8" s="40"/>
      <c r="N8" s="140" t="s">
        <v>99</v>
      </c>
      <c r="O8" s="129"/>
      <c r="P8" s="129"/>
      <c r="Q8" s="129"/>
      <c r="R8" s="129"/>
      <c r="S8" s="141" t="s">
        <v>100</v>
      </c>
      <c r="T8" s="130"/>
      <c r="U8" s="130"/>
      <c r="V8" s="130"/>
    </row>
    <row r="9" spans="2:22" ht="13.5">
      <c r="B9" s="137"/>
      <c r="C9" s="138"/>
      <c r="H9" s="127" t="s">
        <v>133</v>
      </c>
      <c r="I9" s="128"/>
      <c r="N9" s="129"/>
      <c r="O9" s="129"/>
      <c r="P9" s="129"/>
      <c r="Q9" s="129"/>
      <c r="R9" s="129"/>
      <c r="S9" s="130"/>
      <c r="T9" s="130"/>
      <c r="U9" s="130"/>
      <c r="V9" s="130"/>
    </row>
    <row r="10" spans="8:9" ht="13.5">
      <c r="H10" s="126"/>
      <c r="I10" s="126"/>
    </row>
    <row r="11" spans="8:9" ht="13.5">
      <c r="H11" s="126"/>
      <c r="I11" s="126"/>
    </row>
    <row r="14" spans="3:25" s="3" customFormat="1" ht="21">
      <c r="C14" s="57" t="s">
        <v>20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4"/>
      <c r="U14" s="4"/>
      <c r="V14" s="4"/>
      <c r="W14" s="4"/>
      <c r="X14" s="4"/>
      <c r="Y14" s="4"/>
    </row>
    <row r="16" spans="2:28" ht="15" customHeight="1">
      <c r="B16" s="43"/>
      <c r="C16" s="29"/>
      <c r="D16" s="54" t="s">
        <v>107</v>
      </c>
      <c r="E16" s="55"/>
      <c r="F16" s="55"/>
      <c r="G16" s="55"/>
      <c r="H16" s="56"/>
      <c r="I16" s="54" t="s">
        <v>108</v>
      </c>
      <c r="J16" s="55"/>
      <c r="K16" s="55"/>
      <c r="L16" s="55"/>
      <c r="M16" s="56"/>
      <c r="N16" s="54" t="s">
        <v>132</v>
      </c>
      <c r="O16" s="55"/>
      <c r="P16" s="55"/>
      <c r="Q16" s="55"/>
      <c r="R16" s="56"/>
      <c r="S16" s="54" t="s">
        <v>109</v>
      </c>
      <c r="T16" s="55"/>
      <c r="U16" s="55"/>
      <c r="V16" s="55"/>
      <c r="W16" s="56"/>
      <c r="X16" s="54" t="s">
        <v>15</v>
      </c>
      <c r="Y16" s="55"/>
      <c r="Z16" s="56"/>
      <c r="AA16" s="54" t="s">
        <v>16</v>
      </c>
      <c r="AB16" s="56"/>
    </row>
    <row r="17" spans="2:36" ht="15" customHeight="1">
      <c r="B17" s="70" t="s">
        <v>50</v>
      </c>
      <c r="C17" s="142" t="s">
        <v>106</v>
      </c>
      <c r="D17" s="88"/>
      <c r="E17" s="89"/>
      <c r="F17" s="89"/>
      <c r="G17" s="89"/>
      <c r="H17" s="90"/>
      <c r="I17" s="13" t="str">
        <f>IF(I18="","",IF(I18&gt;M18,"○","×"))</f>
        <v>×</v>
      </c>
      <c r="J17" s="14">
        <v>9</v>
      </c>
      <c r="K17" s="15" t="s">
        <v>21</v>
      </c>
      <c r="L17" s="14">
        <v>21</v>
      </c>
      <c r="M17" s="16"/>
      <c r="N17" s="13" t="str">
        <f>IF(N18="","",IF(N18&gt;R18,"○","×"))</f>
        <v>○</v>
      </c>
      <c r="O17" s="14">
        <v>21</v>
      </c>
      <c r="P17" s="15" t="s">
        <v>21</v>
      </c>
      <c r="Q17" s="14">
        <v>8</v>
      </c>
      <c r="R17" s="16"/>
      <c r="S17" s="13" t="str">
        <f>IF(S18="","",IF(S18&gt;W18,"○","×"))</f>
        <v>×</v>
      </c>
      <c r="T17" s="14">
        <v>11</v>
      </c>
      <c r="U17" s="15" t="s">
        <v>101</v>
      </c>
      <c r="V17" s="14">
        <v>21</v>
      </c>
      <c r="W17" s="16"/>
      <c r="X17" s="63">
        <f>IF(I17="","",COUNTIF(I17:W17,"○"))</f>
        <v>1</v>
      </c>
      <c r="Y17" s="85" t="s">
        <v>23</v>
      </c>
      <c r="Z17" s="60">
        <f>IF(I17="","",COUNTIF(I17:W17,"×"))</f>
        <v>2</v>
      </c>
      <c r="AA17" s="63">
        <f>IF(AD18="","",RANK(AD18,AD17:AD28))</f>
        <v>3</v>
      </c>
      <c r="AB17" s="60"/>
      <c r="AD17" s="52"/>
      <c r="AE17" s="52">
        <f>IF(J17="","",IF(J17&gt;L17,1,0))</f>
        <v>0</v>
      </c>
      <c r="AF17" s="52">
        <f>IF(J17="","",IF(J17&lt;L17,1,0))</f>
        <v>1</v>
      </c>
      <c r="AG17" s="52">
        <f>IF(O17="","",IF(O17&gt;Q17,1,0))</f>
        <v>1</v>
      </c>
      <c r="AH17" s="52">
        <f>IF(O17="","",IF(O17&lt;Q17,1,0))</f>
        <v>0</v>
      </c>
      <c r="AI17" s="53">
        <f>IF(T17="","",IF(T17&gt;V17,1,0))</f>
        <v>0</v>
      </c>
      <c r="AJ17" s="53">
        <f>IF(T17="","",IF(T17&lt;V17,1,0))</f>
        <v>1</v>
      </c>
    </row>
    <row r="18" spans="2:36" ht="15" customHeight="1">
      <c r="B18" s="71"/>
      <c r="C18" s="64"/>
      <c r="D18" s="91"/>
      <c r="E18" s="92"/>
      <c r="F18" s="92"/>
      <c r="G18" s="92"/>
      <c r="H18" s="93"/>
      <c r="I18" s="66">
        <f>IF(J17="","",SUM(AE17:AE19))</f>
        <v>0</v>
      </c>
      <c r="J18" s="17">
        <v>15</v>
      </c>
      <c r="K18" s="15" t="s">
        <v>44</v>
      </c>
      <c r="L18" s="17">
        <v>21</v>
      </c>
      <c r="M18" s="68">
        <f>IF(J17="","",SUM(AF17:AF19))</f>
        <v>2</v>
      </c>
      <c r="N18" s="66">
        <f>IF(O17="","",SUM(AG17:AG19))</f>
        <v>2</v>
      </c>
      <c r="O18" s="17">
        <v>21</v>
      </c>
      <c r="P18" s="15" t="s">
        <v>44</v>
      </c>
      <c r="Q18" s="17">
        <v>11</v>
      </c>
      <c r="R18" s="68">
        <f>IF(O17="","",SUM(AH17:AH19))</f>
        <v>0</v>
      </c>
      <c r="S18" s="66">
        <f>IF(T17="","",SUM(AI17:AI19))</f>
        <v>0</v>
      </c>
      <c r="T18" s="17">
        <v>13</v>
      </c>
      <c r="U18" s="15" t="s">
        <v>44</v>
      </c>
      <c r="V18" s="17">
        <v>21</v>
      </c>
      <c r="W18" s="68">
        <f>IF(T17="","",SUM(AJ17:AJ19))</f>
        <v>2</v>
      </c>
      <c r="X18" s="64"/>
      <c r="Y18" s="86"/>
      <c r="Z18" s="61"/>
      <c r="AA18" s="64"/>
      <c r="AB18" s="61"/>
      <c r="AD18" s="52">
        <f>IF(X17="","",X17*1000+(I18+N18+S18)*100+((I18+N18+S18)-(M18+R18+W18))*10+((SUM(J17:J19)+SUM(O17:O19)+SUM(T17:T19))-(SUM(L17:L19)+SUM(Q17:Q19)+SUM(V17:V19))))</f>
        <v>1167</v>
      </c>
      <c r="AE18" s="52">
        <f>IF(J18="","",IF(J18&gt;L18,1,0))</f>
        <v>0</v>
      </c>
      <c r="AF18" s="52">
        <f>IF(J18="","",IF(J18&lt;L18,1,0))</f>
        <v>1</v>
      </c>
      <c r="AG18" s="52">
        <f>IF(O18="","",IF(O18&gt;Q18,1,0))</f>
        <v>1</v>
      </c>
      <c r="AH18" s="52">
        <f>IF(O18="","",IF(O18&lt;Q18,1,0))</f>
        <v>0</v>
      </c>
      <c r="AI18" s="53">
        <f>IF(T18="","",IF(T18&gt;V18,1,0))</f>
        <v>0</v>
      </c>
      <c r="AJ18" s="53">
        <f>IF(T18="","",IF(T18&lt;V18,1,0))</f>
        <v>1</v>
      </c>
    </row>
    <row r="19" spans="2:36" ht="15" customHeight="1">
      <c r="B19" s="72"/>
      <c r="C19" s="65"/>
      <c r="D19" s="94"/>
      <c r="E19" s="95"/>
      <c r="F19" s="95"/>
      <c r="G19" s="95"/>
      <c r="H19" s="96"/>
      <c r="I19" s="67"/>
      <c r="J19" s="18"/>
      <c r="K19" s="15" t="s">
        <v>102</v>
      </c>
      <c r="L19" s="18"/>
      <c r="M19" s="69"/>
      <c r="N19" s="67"/>
      <c r="O19" s="18"/>
      <c r="P19" s="19" t="s">
        <v>102</v>
      </c>
      <c r="Q19" s="18"/>
      <c r="R19" s="69"/>
      <c r="S19" s="67"/>
      <c r="T19" s="18"/>
      <c r="U19" s="15" t="s">
        <v>102</v>
      </c>
      <c r="V19" s="18"/>
      <c r="W19" s="69"/>
      <c r="X19" s="65"/>
      <c r="Y19" s="87"/>
      <c r="Z19" s="62"/>
      <c r="AA19" s="65"/>
      <c r="AB19" s="62"/>
      <c r="AD19" s="52"/>
      <c r="AE19" s="52">
        <f>IF(J19="","",IF(J19&gt;L19,1,0))</f>
      </c>
      <c r="AF19" s="52">
        <f>IF(J19="","",IF(J19&lt;L19,1,0))</f>
      </c>
      <c r="AG19" s="52">
        <f>IF(O19="","",IF(O19&gt;Q19,1,0))</f>
      </c>
      <c r="AH19" s="52">
        <f>IF(O19="","",IF(O19&lt;Q19,1,0))</f>
      </c>
      <c r="AI19">
        <f>IF(T19="","",IF(T19&gt;V19,1,0))</f>
      </c>
      <c r="AJ19">
        <f>IF(T19="","",IF(T19&lt;V19,1,0))</f>
      </c>
    </row>
    <row r="20" spans="2:34" ht="15" customHeight="1">
      <c r="B20" s="70" t="s">
        <v>49</v>
      </c>
      <c r="C20" s="142" t="s">
        <v>105</v>
      </c>
      <c r="D20" s="13" t="str">
        <f>IF(D21="","",IF(D21&gt;H21,"○","×"))</f>
        <v>○</v>
      </c>
      <c r="E20" s="7">
        <f>IF(L17="","",L17)</f>
        <v>21</v>
      </c>
      <c r="F20" s="15" t="s">
        <v>103</v>
      </c>
      <c r="G20" s="7">
        <f>IF(J17="","",J17)</f>
        <v>9</v>
      </c>
      <c r="H20" s="16"/>
      <c r="I20" s="88"/>
      <c r="J20" s="89"/>
      <c r="K20" s="89"/>
      <c r="L20" s="89"/>
      <c r="M20" s="90"/>
      <c r="N20" s="13" t="str">
        <f>IF(N21="","",IF(N21&gt;R21,"○","×"))</f>
        <v>○</v>
      </c>
      <c r="O20" s="14">
        <v>21</v>
      </c>
      <c r="P20" s="15" t="s">
        <v>21</v>
      </c>
      <c r="Q20" s="14">
        <v>3</v>
      </c>
      <c r="R20" s="16"/>
      <c r="S20" s="13" t="str">
        <f>IF(S21="","",IF(S21&gt;W21,"○","×"))</f>
        <v>×</v>
      </c>
      <c r="T20" s="14">
        <v>12</v>
      </c>
      <c r="U20" s="22" t="s">
        <v>21</v>
      </c>
      <c r="V20" s="14">
        <v>21</v>
      </c>
      <c r="W20" s="16"/>
      <c r="X20" s="63">
        <f>IF(D20="","",COUNTIF(D20:W22,"○"))</f>
        <v>2</v>
      </c>
      <c r="Y20" s="85" t="s">
        <v>23</v>
      </c>
      <c r="Z20" s="60">
        <f>IF(D20="","",COUNTIF(D20:W22,"×"))</f>
        <v>1</v>
      </c>
      <c r="AA20" s="63">
        <f>IF(AD21="","",RANK(AD21,AD17:AD28))</f>
        <v>2</v>
      </c>
      <c r="AB20" s="60"/>
      <c r="AD20" s="52"/>
      <c r="AE20" s="52">
        <f>IF(O20="","",IF(O20&gt;Q20,1,0))</f>
        <v>1</v>
      </c>
      <c r="AF20" s="52">
        <f>IF(O20="","",IF(O20&lt;Q20,1,0))</f>
        <v>0</v>
      </c>
      <c r="AG20" s="52">
        <f>IF(T20="","",IF(T20&gt;V20,1,0))</f>
        <v>0</v>
      </c>
      <c r="AH20" s="52">
        <f>IF(T20="","",IF(T20&lt;V20,1,0))</f>
        <v>1</v>
      </c>
    </row>
    <row r="21" spans="2:34" ht="15" customHeight="1">
      <c r="B21" s="71"/>
      <c r="C21" s="64"/>
      <c r="D21" s="97">
        <f>M18</f>
        <v>2</v>
      </c>
      <c r="E21" s="8">
        <f>IF(L18="","",L18)</f>
        <v>21</v>
      </c>
      <c r="F21" s="15" t="s">
        <v>21</v>
      </c>
      <c r="G21" s="8">
        <f>IF(J18="","",J18)</f>
        <v>15</v>
      </c>
      <c r="H21" s="68">
        <f>I18</f>
        <v>0</v>
      </c>
      <c r="I21" s="91"/>
      <c r="J21" s="92"/>
      <c r="K21" s="92"/>
      <c r="L21" s="92"/>
      <c r="M21" s="93"/>
      <c r="N21" s="66">
        <f>IF(O20="","",SUM(AE20:AE22))</f>
        <v>2</v>
      </c>
      <c r="O21" s="17">
        <v>21</v>
      </c>
      <c r="P21" s="15" t="s">
        <v>21</v>
      </c>
      <c r="Q21" s="17">
        <v>12</v>
      </c>
      <c r="R21" s="68">
        <f>IF(O20="","",SUM(AF20:AF22))</f>
        <v>0</v>
      </c>
      <c r="S21" s="66">
        <f>IF(T20="","",SUM(AG20:AG22))</f>
        <v>0</v>
      </c>
      <c r="T21" s="17">
        <v>19</v>
      </c>
      <c r="U21" s="15" t="s">
        <v>21</v>
      </c>
      <c r="V21" s="17">
        <v>21</v>
      </c>
      <c r="W21" s="68">
        <f>IF(T20="","",SUM(AH20:AH22))</f>
        <v>2</v>
      </c>
      <c r="X21" s="64"/>
      <c r="Y21" s="86"/>
      <c r="Z21" s="61"/>
      <c r="AA21" s="64"/>
      <c r="AB21" s="61"/>
      <c r="AD21" s="52">
        <f>IF(X20="","",X20*1000+(D21+N21+S21)*100+((D21+N21+S21)-(H21+R21+W21))*10+((SUM(E20:E22)+SUM(O20:O22)+SUM(T20:T22))-(SUM(G20:G22)+SUM(Q20:Q22)+SUM(V20:V22))))</f>
        <v>2454</v>
      </c>
      <c r="AE21" s="52">
        <f>IF(O21="","",IF(O21&gt;Q21,1,0))</f>
        <v>1</v>
      </c>
      <c r="AF21" s="52">
        <f>IF(O21="","",IF(O21&lt;Q21,1,0))</f>
        <v>0</v>
      </c>
      <c r="AG21" s="52">
        <f>IF(T21="","",IF(T21&gt;V21,1,0))</f>
        <v>0</v>
      </c>
      <c r="AH21" s="52">
        <f>IF(T21="","",IF(T21&lt;V21,1,0))</f>
        <v>1</v>
      </c>
    </row>
    <row r="22" spans="2:34" ht="15" customHeight="1">
      <c r="B22" s="72"/>
      <c r="C22" s="65"/>
      <c r="D22" s="98"/>
      <c r="E22" s="9">
        <f>IF(L19="","",L19)</f>
      </c>
      <c r="F22" s="19" t="s">
        <v>21</v>
      </c>
      <c r="G22" s="9">
        <f>IF(J19="","",J19)</f>
      </c>
      <c r="H22" s="69"/>
      <c r="I22" s="94"/>
      <c r="J22" s="95"/>
      <c r="K22" s="95"/>
      <c r="L22" s="95"/>
      <c r="M22" s="96"/>
      <c r="N22" s="67"/>
      <c r="O22" s="18"/>
      <c r="P22" s="15" t="s">
        <v>21</v>
      </c>
      <c r="Q22" s="18"/>
      <c r="R22" s="69"/>
      <c r="S22" s="67"/>
      <c r="T22" s="18"/>
      <c r="U22" s="19" t="s">
        <v>21</v>
      </c>
      <c r="V22" s="18"/>
      <c r="W22" s="69"/>
      <c r="X22" s="65"/>
      <c r="Y22" s="87"/>
      <c r="Z22" s="62"/>
      <c r="AA22" s="65"/>
      <c r="AB22" s="62"/>
      <c r="AD22" s="52"/>
      <c r="AE22" s="52">
        <f>IF(O22="","",IF(O22&gt;Q22,1,0))</f>
      </c>
      <c r="AF22" s="52">
        <f>IF(O22="","",IF(O22&lt;Q22,1,0))</f>
      </c>
      <c r="AG22" s="52">
        <f>IF(T22="","",IF(T22&gt;V22,1,0))</f>
      </c>
      <c r="AH22" s="52">
        <f>IF(T22="","",IF(T22&lt;V22,1,0))</f>
      </c>
    </row>
    <row r="23" spans="2:34" ht="15" customHeight="1">
      <c r="B23" s="70" t="s">
        <v>49</v>
      </c>
      <c r="C23" s="142" t="s">
        <v>131</v>
      </c>
      <c r="D23" s="13" t="str">
        <f>IF(D24="","",IF(D24&gt;H24,"○","×"))</f>
        <v>×</v>
      </c>
      <c r="E23" s="7">
        <f>IF(Q17="","",Q17)</f>
        <v>8</v>
      </c>
      <c r="F23" s="15" t="s">
        <v>21</v>
      </c>
      <c r="G23" s="7">
        <f>IF(O17="","",O17)</f>
        <v>21</v>
      </c>
      <c r="H23" s="16"/>
      <c r="I23" s="13" t="str">
        <f>IF(I24="","",IF(I24&gt;M24,"○","×"))</f>
        <v>×</v>
      </c>
      <c r="J23" s="14">
        <f>IF(Q20="","",Q20)</f>
        <v>3</v>
      </c>
      <c r="K23" s="15" t="s">
        <v>21</v>
      </c>
      <c r="L23" s="14">
        <f>IF(O20="","",O20)</f>
        <v>21</v>
      </c>
      <c r="M23" s="16"/>
      <c r="N23" s="88"/>
      <c r="O23" s="89"/>
      <c r="P23" s="89"/>
      <c r="Q23" s="89"/>
      <c r="R23" s="90"/>
      <c r="S23" s="13" t="str">
        <f>IF(S24="","",IF(S24&gt;W24,"○","×"))</f>
        <v>×</v>
      </c>
      <c r="T23" s="14">
        <v>9</v>
      </c>
      <c r="U23" s="15" t="s">
        <v>21</v>
      </c>
      <c r="V23" s="14">
        <v>21</v>
      </c>
      <c r="W23" s="16"/>
      <c r="X23" s="63">
        <f>IF(D23="","",COUNTIF(D23:W25,"○"))</f>
        <v>0</v>
      </c>
      <c r="Y23" s="85" t="s">
        <v>23</v>
      </c>
      <c r="Z23" s="60">
        <f>IF(D23="","",COUNTIF(D23:W25,"×"))</f>
        <v>3</v>
      </c>
      <c r="AA23" s="63">
        <f>IF(AD24="","",RANK(AD24,AD17:AD28))</f>
        <v>4</v>
      </c>
      <c r="AB23" s="60"/>
      <c r="AD23" s="52"/>
      <c r="AE23" s="52">
        <f>IF(T23="","",IF(T23&gt;V23,1,0))</f>
        <v>0</v>
      </c>
      <c r="AF23" s="52">
        <f>IF(T23="","",IF(T23&lt;V23,1,0))</f>
        <v>1</v>
      </c>
      <c r="AG23" s="52"/>
      <c r="AH23" s="52"/>
    </row>
    <row r="24" spans="2:34" ht="15" customHeight="1">
      <c r="B24" s="71"/>
      <c r="C24" s="64"/>
      <c r="D24" s="97">
        <f>R18</f>
        <v>0</v>
      </c>
      <c r="E24" s="8">
        <f>IF(Q18="","",Q18)</f>
        <v>11</v>
      </c>
      <c r="F24" s="15" t="s">
        <v>21</v>
      </c>
      <c r="G24" s="8">
        <f>IF(O18="","",O18)</f>
        <v>21</v>
      </c>
      <c r="H24" s="68">
        <f>N18</f>
        <v>2</v>
      </c>
      <c r="I24" s="66">
        <f>R21</f>
        <v>0</v>
      </c>
      <c r="J24" s="17">
        <f>IF(Q21="","",Q21)</f>
        <v>12</v>
      </c>
      <c r="K24" s="15" t="s">
        <v>21</v>
      </c>
      <c r="L24" s="17">
        <f>IF(O21="","",O21)</f>
        <v>21</v>
      </c>
      <c r="M24" s="68">
        <f>N21</f>
        <v>2</v>
      </c>
      <c r="N24" s="91"/>
      <c r="O24" s="92"/>
      <c r="P24" s="92"/>
      <c r="Q24" s="92"/>
      <c r="R24" s="93"/>
      <c r="S24" s="66">
        <f>IF(T23="","",SUM(AE23:AE25))</f>
        <v>0</v>
      </c>
      <c r="T24" s="17">
        <v>2</v>
      </c>
      <c r="U24" s="15" t="s">
        <v>21</v>
      </c>
      <c r="V24" s="17">
        <v>21</v>
      </c>
      <c r="W24" s="68">
        <f>IF(T23="","",SUM(AF23:AF25))</f>
        <v>2</v>
      </c>
      <c r="X24" s="64"/>
      <c r="Y24" s="86"/>
      <c r="Z24" s="61"/>
      <c r="AA24" s="64"/>
      <c r="AB24" s="61"/>
      <c r="AD24" s="52">
        <f>IF(X23="","",X23*1000+(D24+I24+S24)*100+((D24+I24+S24)-(H24+M24+W24))*10+((SUM(E23:E25)+SUM(J23:J25)+SUM(T23:T25))-(SUM(G23:G25)+SUM(L23:L25)+SUM(V23:V25))))</f>
        <v>-141</v>
      </c>
      <c r="AE24" s="52">
        <f>IF(T24="","",IF(T24&gt;V24,1,0))</f>
        <v>0</v>
      </c>
      <c r="AF24" s="52">
        <f>IF(T24="","",IF(T24&lt;V24,1,0))</f>
        <v>1</v>
      </c>
      <c r="AG24" s="52"/>
      <c r="AH24" s="52"/>
    </row>
    <row r="25" spans="2:34" ht="15" customHeight="1">
      <c r="B25" s="72"/>
      <c r="C25" s="65"/>
      <c r="D25" s="98"/>
      <c r="E25" s="9">
        <f>IF(Q19="","",Q19)</f>
      </c>
      <c r="F25" s="19" t="s">
        <v>21</v>
      </c>
      <c r="G25" s="9">
        <f>IF(O19="","",O19)</f>
      </c>
      <c r="H25" s="69"/>
      <c r="I25" s="67"/>
      <c r="J25" s="18">
        <f>IF(Q22="","",Q22)</f>
      </c>
      <c r="K25" s="19" t="s">
        <v>21</v>
      </c>
      <c r="L25" s="18">
        <f>IF(O22="","",O22)</f>
      </c>
      <c r="M25" s="69"/>
      <c r="N25" s="94"/>
      <c r="O25" s="95"/>
      <c r="P25" s="95"/>
      <c r="Q25" s="95"/>
      <c r="R25" s="96"/>
      <c r="S25" s="67"/>
      <c r="T25" s="18"/>
      <c r="U25" s="15" t="s">
        <v>21</v>
      </c>
      <c r="V25" s="18"/>
      <c r="W25" s="69"/>
      <c r="X25" s="65"/>
      <c r="Y25" s="87"/>
      <c r="Z25" s="62"/>
      <c r="AA25" s="65"/>
      <c r="AB25" s="62"/>
      <c r="AD25" s="52"/>
      <c r="AE25" s="52">
        <f>IF(T25="","",IF(T25&gt;V25,1,0))</f>
      </c>
      <c r="AF25" s="52">
        <f>IF(T25="","",IF(T25&lt;V25,1,0))</f>
      </c>
      <c r="AG25" s="52"/>
      <c r="AH25" s="52"/>
    </row>
    <row r="26" spans="2:34" ht="15" customHeight="1">
      <c r="B26" s="70" t="s">
        <v>29</v>
      </c>
      <c r="C26" s="142" t="s">
        <v>104</v>
      </c>
      <c r="D26" s="13" t="str">
        <f>IF(D27="","",IF(D27&gt;H27,"○","×"))</f>
        <v>○</v>
      </c>
      <c r="E26" s="7">
        <f>IF(V17="","",V17)</f>
        <v>21</v>
      </c>
      <c r="F26" s="15" t="s">
        <v>21</v>
      </c>
      <c r="G26" s="7">
        <f>IF(T17="","",T17)</f>
        <v>11</v>
      </c>
      <c r="H26" s="16"/>
      <c r="I26" s="13" t="str">
        <f>IF(I27="","",IF(I27&gt;M27,"○","×"))</f>
        <v>○</v>
      </c>
      <c r="J26" s="14">
        <f>IF(V20="","",V20)</f>
        <v>21</v>
      </c>
      <c r="K26" s="15" t="s">
        <v>21</v>
      </c>
      <c r="L26" s="14">
        <f>IF(T20="","",T20)</f>
        <v>12</v>
      </c>
      <c r="M26" s="16"/>
      <c r="N26" s="13" t="str">
        <f>IF(N27="","",IF(N27&gt;R27,"○","×"))</f>
        <v>○</v>
      </c>
      <c r="O26" s="14">
        <f>IF(V23="","",V23)</f>
        <v>21</v>
      </c>
      <c r="P26" s="15" t="s">
        <v>21</v>
      </c>
      <c r="Q26" s="14">
        <f>IF(T23="","",T23)</f>
        <v>9</v>
      </c>
      <c r="R26" s="16"/>
      <c r="S26" s="88"/>
      <c r="T26" s="89"/>
      <c r="U26" s="89"/>
      <c r="V26" s="89"/>
      <c r="W26" s="90"/>
      <c r="X26" s="63">
        <f>IF(D26="","",COUNTIF(D26:R26,"○"))</f>
        <v>3</v>
      </c>
      <c r="Y26" s="85" t="s">
        <v>23</v>
      </c>
      <c r="Z26" s="60">
        <f>IF(D26="","",COUNTIF(D26:R26,"×"))</f>
        <v>0</v>
      </c>
      <c r="AA26" s="63">
        <f>IF(AD27="","",RANK(AD27,AD17:AD28))</f>
        <v>1</v>
      </c>
      <c r="AB26" s="60"/>
      <c r="AD26" s="52"/>
      <c r="AE26" s="52"/>
      <c r="AF26" s="52"/>
      <c r="AG26" s="52"/>
      <c r="AH26" s="52"/>
    </row>
    <row r="27" spans="2:34" ht="15" customHeight="1">
      <c r="B27" s="71"/>
      <c r="C27" s="64"/>
      <c r="D27" s="97">
        <f>W18</f>
        <v>2</v>
      </c>
      <c r="E27" s="8">
        <f>IF(V18="","",V18)</f>
        <v>21</v>
      </c>
      <c r="F27" s="15" t="s">
        <v>21</v>
      </c>
      <c r="G27" s="8">
        <f>IF(T18="","",T18)</f>
        <v>13</v>
      </c>
      <c r="H27" s="68">
        <f>S18</f>
        <v>0</v>
      </c>
      <c r="I27" s="66">
        <f>W21</f>
        <v>2</v>
      </c>
      <c r="J27" s="17">
        <f>IF(V21="","",V21)</f>
        <v>21</v>
      </c>
      <c r="K27" s="15" t="s">
        <v>21</v>
      </c>
      <c r="L27" s="17">
        <f>IF(T21="","",T21)</f>
        <v>19</v>
      </c>
      <c r="M27" s="68">
        <f>S21</f>
        <v>0</v>
      </c>
      <c r="N27" s="66">
        <f>W24</f>
        <v>2</v>
      </c>
      <c r="O27" s="17">
        <f>IF(V24="","",V24)</f>
        <v>21</v>
      </c>
      <c r="P27" s="15" t="s">
        <v>21</v>
      </c>
      <c r="Q27" s="17">
        <f>IF(T24="","",T24)</f>
        <v>2</v>
      </c>
      <c r="R27" s="68">
        <f>S24</f>
        <v>0</v>
      </c>
      <c r="S27" s="91"/>
      <c r="T27" s="92"/>
      <c r="U27" s="92"/>
      <c r="V27" s="92"/>
      <c r="W27" s="93"/>
      <c r="X27" s="64"/>
      <c r="Y27" s="86"/>
      <c r="Z27" s="61"/>
      <c r="AA27" s="64"/>
      <c r="AB27" s="61"/>
      <c r="AD27" s="52">
        <f>IF(X26="","",X26*1000+(D27+I27+N27)*100+((D27+I27+N27)-(H27+M27+R27))*10+((SUM(E26:E28)+SUM(J26:J28)+SUM(O26:O28))-(SUM(G26:G28)+SUM(L26:L28)+SUM(Q26:Q28))))</f>
        <v>3720</v>
      </c>
      <c r="AE27" s="52"/>
      <c r="AF27" s="52"/>
      <c r="AG27" s="52"/>
      <c r="AH27" s="52"/>
    </row>
    <row r="28" spans="2:34" ht="15" customHeight="1">
      <c r="B28" s="72"/>
      <c r="C28" s="65"/>
      <c r="D28" s="98"/>
      <c r="E28" s="9">
        <f>IF(V19="","",V19)</f>
      </c>
      <c r="F28" s="19" t="s">
        <v>21</v>
      </c>
      <c r="G28" s="9">
        <f>IF(T19="","",T19)</f>
      </c>
      <c r="H28" s="69"/>
      <c r="I28" s="67"/>
      <c r="J28" s="18">
        <f>IF(V22="","",V22)</f>
      </c>
      <c r="K28" s="19" t="s">
        <v>21</v>
      </c>
      <c r="L28" s="18">
        <f>IF(T22="","",T22)</f>
      </c>
      <c r="M28" s="69"/>
      <c r="N28" s="67"/>
      <c r="O28" s="18">
        <f>IF(V25="","",V25)</f>
      </c>
      <c r="P28" s="19" t="s">
        <v>21</v>
      </c>
      <c r="Q28" s="18">
        <f>IF(T25="","",T25)</f>
      </c>
      <c r="R28" s="69"/>
      <c r="S28" s="94"/>
      <c r="T28" s="95"/>
      <c r="U28" s="95"/>
      <c r="V28" s="95"/>
      <c r="W28" s="96"/>
      <c r="X28" s="65"/>
      <c r="Y28" s="87"/>
      <c r="Z28" s="62"/>
      <c r="AA28" s="65"/>
      <c r="AB28" s="62"/>
      <c r="AD28" s="52"/>
      <c r="AE28" s="52"/>
      <c r="AF28" s="52"/>
      <c r="AG28" s="52"/>
      <c r="AH28" s="52"/>
    </row>
    <row r="31" spans="3:25" s="44" customFormat="1" ht="21">
      <c r="C31" s="131" t="s">
        <v>11</v>
      </c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45"/>
      <c r="U31" s="45"/>
      <c r="V31" s="45"/>
      <c r="W31" s="45"/>
      <c r="X31" s="45"/>
      <c r="Y31" s="45"/>
    </row>
    <row r="33" spans="2:33" ht="15" customHeight="1">
      <c r="B33" s="58"/>
      <c r="C33" s="59"/>
      <c r="D33" s="54" t="s">
        <v>116</v>
      </c>
      <c r="E33" s="55"/>
      <c r="F33" s="55"/>
      <c r="G33" s="55"/>
      <c r="H33" s="56"/>
      <c r="I33" s="54" t="s">
        <v>117</v>
      </c>
      <c r="J33" s="55"/>
      <c r="K33" s="55"/>
      <c r="L33" s="55"/>
      <c r="M33" s="56"/>
      <c r="N33" s="54" t="s">
        <v>118</v>
      </c>
      <c r="O33" s="55"/>
      <c r="P33" s="55"/>
      <c r="Q33" s="55"/>
      <c r="R33" s="56"/>
      <c r="S33" s="54" t="s">
        <v>119</v>
      </c>
      <c r="T33" s="55"/>
      <c r="U33" s="55"/>
      <c r="V33" s="55"/>
      <c r="W33" s="56"/>
      <c r="X33" s="54" t="s">
        <v>120</v>
      </c>
      <c r="Y33" s="55"/>
      <c r="Z33" s="55"/>
      <c r="AA33" s="55"/>
      <c r="AB33" s="56"/>
      <c r="AC33" s="54" t="s">
        <v>15</v>
      </c>
      <c r="AD33" s="55"/>
      <c r="AE33" s="56"/>
      <c r="AF33" s="54" t="s">
        <v>16</v>
      </c>
      <c r="AG33" s="56"/>
    </row>
    <row r="34" spans="2:43" ht="15" customHeight="1">
      <c r="B34" s="70" t="s">
        <v>29</v>
      </c>
      <c r="C34" s="143" t="s">
        <v>115</v>
      </c>
      <c r="D34" s="88"/>
      <c r="E34" s="89"/>
      <c r="F34" s="89"/>
      <c r="G34" s="89"/>
      <c r="H34" s="90"/>
      <c r="I34" s="13" t="str">
        <f>IF(I35="","",IF(I35&gt;M35,"○","×"))</f>
        <v>×</v>
      </c>
      <c r="J34" s="14">
        <v>11</v>
      </c>
      <c r="K34" s="15" t="s">
        <v>110</v>
      </c>
      <c r="L34" s="14">
        <v>21</v>
      </c>
      <c r="M34" s="16"/>
      <c r="N34" s="13" t="str">
        <f>IF(N35="","",IF(N35&gt;R35,"○","×"))</f>
        <v>×</v>
      </c>
      <c r="O34" s="14">
        <v>12</v>
      </c>
      <c r="P34" s="15" t="s">
        <v>110</v>
      </c>
      <c r="Q34" s="14">
        <v>21</v>
      </c>
      <c r="R34" s="16"/>
      <c r="S34" s="13" t="str">
        <f>IF(S35="","",IF(S35&gt;W35,"○","×"))</f>
        <v>○</v>
      </c>
      <c r="T34" s="14">
        <v>17</v>
      </c>
      <c r="U34" s="15" t="s">
        <v>110</v>
      </c>
      <c r="V34" s="14">
        <v>21</v>
      </c>
      <c r="W34" s="16"/>
      <c r="X34" s="13" t="str">
        <f>IF(X35="","",IF(X35&gt;AB35,"○","×"))</f>
        <v>×</v>
      </c>
      <c r="Y34" s="14">
        <v>21</v>
      </c>
      <c r="Z34" s="15" t="s">
        <v>110</v>
      </c>
      <c r="AA34" s="14">
        <v>16</v>
      </c>
      <c r="AB34" s="16"/>
      <c r="AC34" s="63">
        <f>IF(I34="","",COUNTIF(I34:AB34,"○"))</f>
        <v>1</v>
      </c>
      <c r="AD34" s="85" t="s">
        <v>23</v>
      </c>
      <c r="AE34" s="60">
        <f>IF(I34="","",COUNTIF(I34:AB34,"×"))</f>
        <v>3</v>
      </c>
      <c r="AF34" s="63">
        <f>IF(AI35="","",RANK(AI35,AI34:AI48))</f>
        <v>4</v>
      </c>
      <c r="AG34" s="60"/>
      <c r="AI34" s="53"/>
      <c r="AJ34" s="53">
        <f>IF(J34="","",IF(J34&gt;L34,1,0))</f>
        <v>0</v>
      </c>
      <c r="AK34" s="53">
        <f>IF(J34="","",IF(J34&lt;L34,1,0))</f>
        <v>1</v>
      </c>
      <c r="AL34" s="53">
        <f>IF(O34="","",IF(O34&gt;Q34,1,0))</f>
        <v>0</v>
      </c>
      <c r="AM34" s="53">
        <f>IF(O34="","",IF(O34&lt;Q34,1,0))</f>
        <v>1</v>
      </c>
      <c r="AN34" s="53">
        <f>IF(T34="","",IF(T34&gt;V34,1,0))</f>
        <v>0</v>
      </c>
      <c r="AO34" s="53">
        <f>IF(T34="","",IF(T34&lt;V34,1,0))</f>
        <v>1</v>
      </c>
      <c r="AP34" s="53">
        <f>IF(Y34="","",IF(Y34&gt;AA34,1,0))</f>
        <v>1</v>
      </c>
      <c r="AQ34" s="53">
        <f>IF(Y34="","",IF(Y34&lt;AA34,1,0))</f>
        <v>0</v>
      </c>
    </row>
    <row r="35" spans="2:43" ht="15" customHeight="1">
      <c r="B35" s="71"/>
      <c r="C35" s="74"/>
      <c r="D35" s="91"/>
      <c r="E35" s="92"/>
      <c r="F35" s="92"/>
      <c r="G35" s="92"/>
      <c r="H35" s="93"/>
      <c r="I35" s="66">
        <f>IF(J34="","",SUM(AJ34:AJ36))</f>
        <v>0</v>
      </c>
      <c r="J35" s="17">
        <v>17</v>
      </c>
      <c r="K35" s="15" t="s">
        <v>110</v>
      </c>
      <c r="L35" s="17">
        <v>21</v>
      </c>
      <c r="M35" s="68">
        <f>IF(J34="","",SUM(AK34:AK36))</f>
        <v>2</v>
      </c>
      <c r="N35" s="66">
        <f>IF(O34="","",SUM(AL34:AL36))</f>
        <v>0</v>
      </c>
      <c r="O35" s="17">
        <v>10</v>
      </c>
      <c r="P35" s="15" t="s">
        <v>110</v>
      </c>
      <c r="Q35" s="17">
        <v>21</v>
      </c>
      <c r="R35" s="68">
        <f>IF(O34="","",SUM(AM34:AM36))</f>
        <v>2</v>
      </c>
      <c r="S35" s="66">
        <f>IF(T34="","",SUM(AN34:AN36))</f>
        <v>2</v>
      </c>
      <c r="T35" s="17">
        <v>21</v>
      </c>
      <c r="U35" s="15" t="s">
        <v>110</v>
      </c>
      <c r="V35" s="17">
        <v>12</v>
      </c>
      <c r="W35" s="68">
        <f>IF(T34="","",SUM(AO34:AO36))</f>
        <v>1</v>
      </c>
      <c r="X35" s="66">
        <f>IF(Y34="","",SUM(AP34:AP36))</f>
        <v>1</v>
      </c>
      <c r="Y35" s="17">
        <v>7</v>
      </c>
      <c r="Z35" s="15" t="s">
        <v>110</v>
      </c>
      <c r="AA35" s="17">
        <v>21</v>
      </c>
      <c r="AB35" s="68">
        <f>IF(Y34="","",SUM(AQ34:AQ36))</f>
        <v>2</v>
      </c>
      <c r="AC35" s="64"/>
      <c r="AD35" s="86"/>
      <c r="AE35" s="61"/>
      <c r="AF35" s="64"/>
      <c r="AG35" s="61"/>
      <c r="AI35" s="53">
        <f>IF(AC34="","",AC34*1000+(S35+I35+N35+X35)*100+((S35+I35+N35+X35)-(W35+M35+R35+AB35))*10+((SUM(T34:T36)+SUM(J34:J36)+SUM(O34:O36)+SUM(Y34:Y36))-(SUM(V34:V36)+SUM(L34:L36)+SUM(Q34:Q36)+SUM(AA34:AA36))))</f>
        <v>1221</v>
      </c>
      <c r="AJ35" s="53">
        <f>IF(J35="","",IF(J35&gt;L35,1,0))</f>
        <v>0</v>
      </c>
      <c r="AK35" s="53">
        <f>IF(J35="","",IF(J35&lt;L35,1,0))</f>
        <v>1</v>
      </c>
      <c r="AL35" s="53">
        <f>IF(O35="","",IF(O35&gt;Q35,1,0))</f>
        <v>0</v>
      </c>
      <c r="AM35" s="53">
        <f>IF(O35="","",IF(O35&lt;Q35,1,0))</f>
        <v>1</v>
      </c>
      <c r="AN35" s="53">
        <f>IF(T35="","",IF(T35&gt;V35,1,0))</f>
        <v>1</v>
      </c>
      <c r="AO35" s="53">
        <f>IF(T35="","",IF(T35&lt;V35,1,0))</f>
        <v>0</v>
      </c>
      <c r="AP35" s="53">
        <f>IF(Y35="","",IF(Y35&gt;AA35,1,0))</f>
        <v>0</v>
      </c>
      <c r="AQ35" s="53">
        <f>IF(Y35="","",IF(Y35&lt;AA35,1,0))</f>
        <v>1</v>
      </c>
    </row>
    <row r="36" spans="2:43" ht="15" customHeight="1">
      <c r="B36" s="72"/>
      <c r="C36" s="75"/>
      <c r="D36" s="94"/>
      <c r="E36" s="95"/>
      <c r="F36" s="95"/>
      <c r="G36" s="95"/>
      <c r="H36" s="96"/>
      <c r="I36" s="67"/>
      <c r="J36" s="18"/>
      <c r="K36" s="15" t="s">
        <v>110</v>
      </c>
      <c r="L36" s="18"/>
      <c r="M36" s="69"/>
      <c r="N36" s="67"/>
      <c r="O36" s="18"/>
      <c r="P36" s="19" t="s">
        <v>110</v>
      </c>
      <c r="Q36" s="18"/>
      <c r="R36" s="69"/>
      <c r="S36" s="67"/>
      <c r="T36" s="18">
        <v>21</v>
      </c>
      <c r="U36" s="15" t="s">
        <v>110</v>
      </c>
      <c r="V36" s="18">
        <v>18</v>
      </c>
      <c r="W36" s="69"/>
      <c r="X36" s="67"/>
      <c r="Y36" s="18">
        <v>17</v>
      </c>
      <c r="Z36" s="15" t="s">
        <v>110</v>
      </c>
      <c r="AA36" s="18">
        <v>21</v>
      </c>
      <c r="AB36" s="69"/>
      <c r="AC36" s="65"/>
      <c r="AD36" s="87"/>
      <c r="AE36" s="62"/>
      <c r="AF36" s="65"/>
      <c r="AG36" s="62"/>
      <c r="AI36" s="53"/>
      <c r="AJ36" s="53">
        <f>IF(J36="","",IF(J36&gt;L36,1,0))</f>
      </c>
      <c r="AK36" s="53">
        <f>IF(J36="","",IF(J36&lt;L36,1,0))</f>
      </c>
      <c r="AL36" s="53">
        <f>IF(O36="","",IF(O36&gt;Q36,1,0))</f>
      </c>
      <c r="AM36" s="53">
        <f>IF(O36="","",IF(O36&lt;Q36,1,0))</f>
      </c>
      <c r="AN36" s="53">
        <f>IF(T36="","",IF(T36&gt;V36,1,0))</f>
        <v>1</v>
      </c>
      <c r="AO36" s="53">
        <f>IF(T36="","",IF(T36&lt;V36,1,0))</f>
        <v>0</v>
      </c>
      <c r="AP36" s="53">
        <f>IF(Y36="","",IF(Y36&gt;AA36,1,0))</f>
        <v>0</v>
      </c>
      <c r="AQ36" s="53">
        <f>IF(Y36="","",IF(Y36&lt;AA36,1,0))</f>
        <v>1</v>
      </c>
    </row>
    <row r="37" spans="2:43" ht="15" customHeight="1">
      <c r="B37" s="70" t="s">
        <v>50</v>
      </c>
      <c r="C37" s="143" t="s">
        <v>114</v>
      </c>
      <c r="D37" s="20" t="str">
        <f>IF(D38="","",IF(D38&gt;H38,"○","×"))</f>
        <v>○</v>
      </c>
      <c r="E37" s="8">
        <f>IF(L34="","",L34)</f>
        <v>21</v>
      </c>
      <c r="F37" s="15" t="s">
        <v>110</v>
      </c>
      <c r="G37" s="8">
        <f>IF(J34="","",J34)</f>
        <v>11</v>
      </c>
      <c r="H37" s="21"/>
      <c r="I37" s="76"/>
      <c r="J37" s="77"/>
      <c r="K37" s="77"/>
      <c r="L37" s="77"/>
      <c r="M37" s="78"/>
      <c r="N37" s="20" t="str">
        <f>IF(N38="","",IF(N38&gt;R38,"○","×"))</f>
        <v>○</v>
      </c>
      <c r="O37" s="17">
        <v>20</v>
      </c>
      <c r="P37" s="15" t="s">
        <v>110</v>
      </c>
      <c r="Q37" s="17">
        <v>22</v>
      </c>
      <c r="R37" s="21"/>
      <c r="S37" s="20" t="str">
        <f>IF(S38="","",IF(S38&gt;W38,"○","×"))</f>
        <v>○</v>
      </c>
      <c r="T37" s="17">
        <v>21</v>
      </c>
      <c r="U37" s="22" t="s">
        <v>110</v>
      </c>
      <c r="V37" s="17">
        <v>16</v>
      </c>
      <c r="W37" s="21"/>
      <c r="X37" s="20" t="str">
        <f>IF(X38="","",IF(X38&gt;AB38,"○","×"))</f>
        <v>○</v>
      </c>
      <c r="Y37" s="17">
        <v>21</v>
      </c>
      <c r="Z37" s="22" t="s">
        <v>110</v>
      </c>
      <c r="AA37" s="17">
        <v>10</v>
      </c>
      <c r="AB37" s="21"/>
      <c r="AC37" s="63">
        <f>IF(D37="","",COUNTIF(D37:AB39,"○"))</f>
        <v>4</v>
      </c>
      <c r="AD37" s="85" t="s">
        <v>23</v>
      </c>
      <c r="AE37" s="60">
        <f>IF(D37="","",COUNTIF(D37:AB39,"×"))</f>
        <v>0</v>
      </c>
      <c r="AF37" s="63">
        <f>IF(AI38="","",RANK(AI38,AI34:AI48))</f>
        <v>1</v>
      </c>
      <c r="AG37" s="60"/>
      <c r="AI37" s="53"/>
      <c r="AJ37" s="53">
        <f>IF(O37="","",IF(O37&gt;Q37,1,0))</f>
        <v>0</v>
      </c>
      <c r="AK37" s="53">
        <f>IF(O37="","",IF(O37&lt;Q37,1,0))</f>
        <v>1</v>
      </c>
      <c r="AL37" s="53">
        <f>IF(T37="","",IF(T37&gt;V37,1,0))</f>
        <v>1</v>
      </c>
      <c r="AM37" s="53">
        <f>IF(T37="","",IF(T37&lt;V37,1,0))</f>
        <v>0</v>
      </c>
      <c r="AN37" s="53">
        <f>IF(Y37="","",IF(Y37&gt;AA37,1,0))</f>
        <v>1</v>
      </c>
      <c r="AO37" s="53">
        <f>IF(Y37="","",IF(Y37&lt;AA37,1,0))</f>
        <v>0</v>
      </c>
      <c r="AP37" s="53"/>
      <c r="AQ37" s="53"/>
    </row>
    <row r="38" spans="2:43" ht="15" customHeight="1">
      <c r="B38" s="71"/>
      <c r="C38" s="74"/>
      <c r="D38" s="97">
        <f>M35</f>
        <v>2</v>
      </c>
      <c r="E38" s="8">
        <f>IF(L35="","",L35)</f>
        <v>21</v>
      </c>
      <c r="F38" s="15" t="s">
        <v>110</v>
      </c>
      <c r="G38" s="8">
        <f>IF(J35="","",J35)</f>
        <v>17</v>
      </c>
      <c r="H38" s="68">
        <f>I35</f>
        <v>0</v>
      </c>
      <c r="I38" s="79"/>
      <c r="J38" s="80"/>
      <c r="K38" s="80"/>
      <c r="L38" s="80"/>
      <c r="M38" s="81"/>
      <c r="N38" s="66">
        <f>IF(O37="","",SUM(AJ37:AJ39))</f>
        <v>2</v>
      </c>
      <c r="O38" s="17">
        <v>21</v>
      </c>
      <c r="P38" s="15" t="s">
        <v>110</v>
      </c>
      <c r="Q38" s="17">
        <v>13</v>
      </c>
      <c r="R38" s="68">
        <f>IF(O37="","",SUM(AK37:AK39))</f>
        <v>1</v>
      </c>
      <c r="S38" s="66">
        <f>IF(T37="","",SUM(AL37:AL39))</f>
        <v>2</v>
      </c>
      <c r="T38" s="17">
        <v>21</v>
      </c>
      <c r="U38" s="15" t="s">
        <v>110</v>
      </c>
      <c r="V38" s="17">
        <v>13</v>
      </c>
      <c r="W38" s="68">
        <f>IF(T37="","",SUM(AM37:AM39))</f>
        <v>0</v>
      </c>
      <c r="X38" s="66">
        <f>IF(Y37="","",SUM(AN37:AN39))</f>
        <v>2</v>
      </c>
      <c r="Y38" s="17">
        <v>21</v>
      </c>
      <c r="Z38" s="15" t="s">
        <v>110</v>
      </c>
      <c r="AA38" s="17">
        <v>12</v>
      </c>
      <c r="AB38" s="68">
        <f>IF(Y37="","",SUM(AO37:AO39))</f>
        <v>0</v>
      </c>
      <c r="AC38" s="64"/>
      <c r="AD38" s="86"/>
      <c r="AE38" s="61"/>
      <c r="AF38" s="64"/>
      <c r="AG38" s="61"/>
      <c r="AI38" s="53">
        <f>IF(AC37="","",AC37*1000+(D38+S38+N38+X38)*100+((D38+S38+N38+X38)-(H38+W38+R38+AB38))*10+((SUM(E37:E39)+SUM(T37:T39)+SUM(O37:O39)+SUM(Y37:Y39)))-(SUM(G37:G39)+SUM(V37:V39)+SUM(Q37:Q39)+SUM(AA37:AA39)))</f>
        <v>4930</v>
      </c>
      <c r="AJ38" s="53">
        <f>IF(O38="","",IF(O38&gt;Q38,1,0))</f>
        <v>1</v>
      </c>
      <c r="AK38" s="53">
        <f>IF(O38="","",IF(O38&lt;Q38,1,0))</f>
        <v>0</v>
      </c>
      <c r="AL38" s="53">
        <f>IF(T38="","",IF(T38&gt;V38,1,0))</f>
        <v>1</v>
      </c>
      <c r="AM38" s="53">
        <f>IF(T38="","",IF(T38&lt;V38,1,0))</f>
        <v>0</v>
      </c>
      <c r="AN38" s="53">
        <f>IF(Y38="","",IF(Y38&gt;AA38,1,0))</f>
        <v>1</v>
      </c>
      <c r="AO38" s="53">
        <f>IF(Y38="","",IF(Y38&lt;AA38,1,0))</f>
        <v>0</v>
      </c>
      <c r="AP38" s="53"/>
      <c r="AQ38" s="53"/>
    </row>
    <row r="39" spans="2:43" ht="15" customHeight="1">
      <c r="B39" s="72"/>
      <c r="C39" s="75"/>
      <c r="D39" s="98"/>
      <c r="E39" s="8">
        <f>IF(L36="","",L36)</f>
      </c>
      <c r="F39" s="15" t="s">
        <v>110</v>
      </c>
      <c r="G39" s="8">
        <f>IF(J36="","",J36)</f>
      </c>
      <c r="H39" s="69"/>
      <c r="I39" s="82"/>
      <c r="J39" s="83"/>
      <c r="K39" s="83"/>
      <c r="L39" s="83"/>
      <c r="M39" s="84"/>
      <c r="N39" s="67"/>
      <c r="O39" s="18">
        <v>21</v>
      </c>
      <c r="P39" s="15" t="s">
        <v>110</v>
      </c>
      <c r="Q39" s="18">
        <v>14</v>
      </c>
      <c r="R39" s="69"/>
      <c r="S39" s="67"/>
      <c r="T39" s="18"/>
      <c r="U39" s="15" t="s">
        <v>110</v>
      </c>
      <c r="V39" s="18"/>
      <c r="W39" s="69"/>
      <c r="X39" s="67"/>
      <c r="Y39" s="18"/>
      <c r="Z39" s="15" t="s">
        <v>110</v>
      </c>
      <c r="AA39" s="18"/>
      <c r="AB39" s="69"/>
      <c r="AC39" s="65"/>
      <c r="AD39" s="87"/>
      <c r="AE39" s="62"/>
      <c r="AF39" s="65"/>
      <c r="AG39" s="62"/>
      <c r="AI39" s="53"/>
      <c r="AJ39" s="53">
        <f>IF(O39="","",IF(O39&gt;Q39,1,0))</f>
        <v>1</v>
      </c>
      <c r="AK39" s="53">
        <f>IF(O39="","",IF(O39&lt;Q39,1,0))</f>
        <v>0</v>
      </c>
      <c r="AL39" s="53">
        <f>IF(T39="","",IF(T39&gt;V39,1,0))</f>
      </c>
      <c r="AM39" s="53">
        <f>IF(T39="","",IF(T39&lt;V39,1,0))</f>
      </c>
      <c r="AN39" s="53">
        <f>IF(Y39="","",IF(Y39&gt;AA39,1,0))</f>
      </c>
      <c r="AO39" s="53">
        <f>IF(Y39="","",IF(Y39&lt;AA39,1,0))</f>
      </c>
      <c r="AP39" s="53"/>
      <c r="AQ39" s="53"/>
    </row>
    <row r="40" spans="2:43" ht="15" customHeight="1">
      <c r="B40" s="70" t="s">
        <v>67</v>
      </c>
      <c r="C40" s="143" t="s">
        <v>113</v>
      </c>
      <c r="D40" s="20" t="str">
        <f>IF(D41="","",IF(D41&gt;H41,"○","×"))</f>
        <v>○</v>
      </c>
      <c r="E40" s="7">
        <f>IF(Q34="","",Q34)</f>
        <v>21</v>
      </c>
      <c r="F40" s="22" t="s">
        <v>110</v>
      </c>
      <c r="G40" s="7">
        <f>IF(O34="","",O34)</f>
        <v>12</v>
      </c>
      <c r="H40" s="21"/>
      <c r="I40" s="20" t="str">
        <f>IF(I41="","",IF(I41&gt;M41,"○","×"))</f>
        <v>×</v>
      </c>
      <c r="J40" s="17">
        <f>IF(Q37="","",Q37)</f>
        <v>22</v>
      </c>
      <c r="K40" s="15" t="s">
        <v>110</v>
      </c>
      <c r="L40" s="17">
        <f>IF(O37="","",O37)</f>
        <v>20</v>
      </c>
      <c r="M40" s="21"/>
      <c r="N40" s="76"/>
      <c r="O40" s="77"/>
      <c r="P40" s="77"/>
      <c r="Q40" s="77"/>
      <c r="R40" s="78"/>
      <c r="S40" s="20" t="str">
        <f>IF(S41="","",IF(S41&gt;W41,"○","×"))</f>
        <v>○</v>
      </c>
      <c r="T40" s="17">
        <v>21</v>
      </c>
      <c r="U40" s="22" t="s">
        <v>110</v>
      </c>
      <c r="V40" s="17">
        <v>9</v>
      </c>
      <c r="W40" s="21"/>
      <c r="X40" s="20" t="str">
        <f>IF(X41="","",IF(X41&gt;AB41,"○","×"))</f>
        <v>○</v>
      </c>
      <c r="Y40" s="17">
        <v>18</v>
      </c>
      <c r="Z40" s="22" t="s">
        <v>110</v>
      </c>
      <c r="AA40" s="17">
        <v>21</v>
      </c>
      <c r="AB40" s="21"/>
      <c r="AC40" s="63">
        <f>IF(D40="","",COUNTIF(D40:AB42,"○"))</f>
        <v>3</v>
      </c>
      <c r="AD40" s="85" t="s">
        <v>23</v>
      </c>
      <c r="AE40" s="60">
        <f>IF(D40="","",COUNTIF(D40:AB42,"×"))</f>
        <v>1</v>
      </c>
      <c r="AF40" s="63">
        <f>IF(AI41="","",RANK(AI41,AI34:AI48))</f>
        <v>2</v>
      </c>
      <c r="AG40" s="60"/>
      <c r="AI40" s="53"/>
      <c r="AJ40" s="53">
        <f>IF(T40="","",IF(T40&gt;V40,1,0))</f>
        <v>1</v>
      </c>
      <c r="AK40" s="53">
        <f>IF(T40="","",IF(T40&lt;V40,1,0))</f>
        <v>0</v>
      </c>
      <c r="AL40" s="53">
        <f>IF(Y40="","",IF(Y40&gt;AA40,1,0))</f>
        <v>0</v>
      </c>
      <c r="AM40" s="53">
        <f>IF(Y40="","",IF(Y40&lt;AA40,1,0))</f>
        <v>1</v>
      </c>
      <c r="AN40" s="53"/>
      <c r="AO40" s="53"/>
      <c r="AP40" s="53"/>
      <c r="AQ40" s="53"/>
    </row>
    <row r="41" spans="2:43" ht="15" customHeight="1">
      <c r="B41" s="71"/>
      <c r="C41" s="74"/>
      <c r="D41" s="97">
        <f>R35</f>
        <v>2</v>
      </c>
      <c r="E41" s="8">
        <f>IF(Q35="","",Q35)</f>
        <v>21</v>
      </c>
      <c r="F41" s="15" t="s">
        <v>110</v>
      </c>
      <c r="G41" s="8">
        <f>IF(O35="","",O35)</f>
        <v>10</v>
      </c>
      <c r="H41" s="68">
        <f>N35</f>
        <v>0</v>
      </c>
      <c r="I41" s="66">
        <f>R38</f>
        <v>1</v>
      </c>
      <c r="J41" s="17">
        <f>IF(Q38="","",Q38)</f>
        <v>13</v>
      </c>
      <c r="K41" s="15" t="s">
        <v>110</v>
      </c>
      <c r="L41" s="17">
        <f>IF(O38="","",O38)</f>
        <v>21</v>
      </c>
      <c r="M41" s="68">
        <f>N38</f>
        <v>2</v>
      </c>
      <c r="N41" s="79"/>
      <c r="O41" s="80"/>
      <c r="P41" s="80"/>
      <c r="Q41" s="80"/>
      <c r="R41" s="81"/>
      <c r="S41" s="66">
        <f>IF(T40="","",SUM(AJ40:AJ42))</f>
        <v>2</v>
      </c>
      <c r="T41" s="17">
        <v>21</v>
      </c>
      <c r="U41" s="15" t="s">
        <v>110</v>
      </c>
      <c r="V41" s="17">
        <v>12</v>
      </c>
      <c r="W41" s="68">
        <f>IF(T40="","",SUM(AK40:AK42))</f>
        <v>0</v>
      </c>
      <c r="X41" s="66">
        <f>IF(Y40="","",SUM(AL40:AL42))</f>
        <v>2</v>
      </c>
      <c r="Y41" s="17">
        <v>21</v>
      </c>
      <c r="Z41" s="15" t="s">
        <v>110</v>
      </c>
      <c r="AA41" s="17">
        <v>15</v>
      </c>
      <c r="AB41" s="68">
        <f>IF(Y40="","",SUM(AM40:AM42))</f>
        <v>1</v>
      </c>
      <c r="AC41" s="64"/>
      <c r="AD41" s="86"/>
      <c r="AE41" s="61"/>
      <c r="AF41" s="64"/>
      <c r="AG41" s="61"/>
      <c r="AI41" s="53">
        <f>IF(AC40="","",AC40*1000+(D41+I41+S41+X41)*100+((D41+I41+S41+X41)-(H41+M41+W41+AB41))*10+((SUM(E40:E42)+SUM(J40:J42)+SUM(T40:T42)+SUM(Y40:Y42))-(SUM(G40:G42)+SUM(L40:L42)+SUM(V40:V42)+SUM(AA40:AA42))))</f>
        <v>3783</v>
      </c>
      <c r="AJ41" s="53">
        <f>IF(T41="","",IF(T41&gt;V41,1,0))</f>
        <v>1</v>
      </c>
      <c r="AK41" s="53">
        <f>IF(T41="","",IF(T41&lt;V41,1,0))</f>
        <v>0</v>
      </c>
      <c r="AL41" s="53">
        <f>IF(Y41="","",IF(Y41&gt;AA41,1,0))</f>
        <v>1</v>
      </c>
      <c r="AM41" s="53">
        <f>IF(Y41="","",IF(Y41&lt;AA41,1,0))</f>
        <v>0</v>
      </c>
      <c r="AN41" s="53"/>
      <c r="AO41" s="53"/>
      <c r="AP41" s="53"/>
      <c r="AQ41" s="53"/>
    </row>
    <row r="42" spans="2:43" ht="15" customHeight="1">
      <c r="B42" s="72"/>
      <c r="C42" s="75"/>
      <c r="D42" s="98"/>
      <c r="E42" s="9">
        <f>IF(Q36="","",Q36)</f>
      </c>
      <c r="F42" s="15" t="s">
        <v>110</v>
      </c>
      <c r="G42" s="8">
        <f>IF(O36="","",O36)</f>
      </c>
      <c r="H42" s="69"/>
      <c r="I42" s="67"/>
      <c r="J42" s="18">
        <f>IF(Q39="","",Q39)</f>
        <v>14</v>
      </c>
      <c r="K42" s="15" t="s">
        <v>110</v>
      </c>
      <c r="L42" s="18">
        <f>IF(O39="","",O39)</f>
        <v>21</v>
      </c>
      <c r="M42" s="69"/>
      <c r="N42" s="82"/>
      <c r="O42" s="83"/>
      <c r="P42" s="83"/>
      <c r="Q42" s="83"/>
      <c r="R42" s="84"/>
      <c r="S42" s="67"/>
      <c r="T42" s="18"/>
      <c r="U42" s="19" t="s">
        <v>110</v>
      </c>
      <c r="V42" s="18"/>
      <c r="W42" s="69"/>
      <c r="X42" s="67"/>
      <c r="Y42" s="18">
        <v>21</v>
      </c>
      <c r="Z42" s="19" t="s">
        <v>110</v>
      </c>
      <c r="AA42" s="18">
        <v>9</v>
      </c>
      <c r="AB42" s="69"/>
      <c r="AC42" s="65"/>
      <c r="AD42" s="87"/>
      <c r="AE42" s="62"/>
      <c r="AF42" s="65"/>
      <c r="AG42" s="62"/>
      <c r="AI42" s="53"/>
      <c r="AJ42" s="53">
        <f>IF(T42="","",IF(T42&gt;V42,1,0))</f>
      </c>
      <c r="AK42" s="53">
        <f>IF(T42="","",IF(T42&lt;V42,1,0))</f>
      </c>
      <c r="AL42" s="53">
        <f>IF(Y42="","",IF(Y42&gt;AA42,1,0))</f>
        <v>1</v>
      </c>
      <c r="AM42" s="53">
        <f>IF(Y42="","",IF(Y42&lt;AA42,1,0))</f>
        <v>0</v>
      </c>
      <c r="AN42" s="53"/>
      <c r="AO42" s="53"/>
      <c r="AP42" s="53"/>
      <c r="AQ42" s="53"/>
    </row>
    <row r="43" spans="2:43" ht="15" customHeight="1">
      <c r="B43" s="70" t="s">
        <v>30</v>
      </c>
      <c r="C43" s="143" t="s">
        <v>112</v>
      </c>
      <c r="D43" s="20" t="str">
        <f>IF(D44="","",IF(D44&gt;H44,"○","×"))</f>
        <v>×</v>
      </c>
      <c r="E43" s="8">
        <f>IF(V34="","",V34)</f>
        <v>21</v>
      </c>
      <c r="F43" s="22" t="s">
        <v>110</v>
      </c>
      <c r="G43" s="7">
        <f>IF(T34="","",T34)</f>
        <v>17</v>
      </c>
      <c r="H43" s="21"/>
      <c r="I43" s="20" t="str">
        <f>IF(I44="","",IF(I44&gt;M44,"○","×"))</f>
        <v>×</v>
      </c>
      <c r="J43" s="17">
        <f>IF(V37="","",V37)</f>
        <v>16</v>
      </c>
      <c r="K43" s="22" t="s">
        <v>110</v>
      </c>
      <c r="L43" s="17">
        <f>IF(T37="","",T37)</f>
        <v>21</v>
      </c>
      <c r="M43" s="21"/>
      <c r="N43" s="20" t="str">
        <f>IF(N44="","",IF(N44&gt;R44,"○","×"))</f>
        <v>×</v>
      </c>
      <c r="O43" s="17">
        <f>IF(V40="","",V40)</f>
        <v>9</v>
      </c>
      <c r="P43" s="15" t="s">
        <v>110</v>
      </c>
      <c r="Q43" s="17">
        <f>IF(T40="","",T40)</f>
        <v>21</v>
      </c>
      <c r="R43" s="21"/>
      <c r="S43" s="76"/>
      <c r="T43" s="77"/>
      <c r="U43" s="77"/>
      <c r="V43" s="77"/>
      <c r="W43" s="78"/>
      <c r="X43" s="20" t="str">
        <f>IF(X44="","",IF(X44&gt;AB44,"○","×"))</f>
        <v>×</v>
      </c>
      <c r="Y43" s="17">
        <v>15</v>
      </c>
      <c r="Z43" s="22" t="s">
        <v>110</v>
      </c>
      <c r="AA43" s="17">
        <v>21</v>
      </c>
      <c r="AB43" s="21"/>
      <c r="AC43" s="63">
        <f>IF(D43="","",COUNTIF(D43:AB43,"○"))</f>
        <v>0</v>
      </c>
      <c r="AD43" s="85" t="s">
        <v>23</v>
      </c>
      <c r="AE43" s="60">
        <f>IF(D43="","",COUNTIF(D43:AB43,"×"))</f>
        <v>4</v>
      </c>
      <c r="AF43" s="63">
        <f>IF(AI44="","",RANK(AI44,AI34:AI48))</f>
        <v>5</v>
      </c>
      <c r="AG43" s="60"/>
      <c r="AI43" s="53"/>
      <c r="AJ43" s="53">
        <f>IF(Y43="","",IF(Y43&gt;AA43,1,0))</f>
        <v>0</v>
      </c>
      <c r="AK43" s="53">
        <f>IF(Y43="","",IF(Y43&lt;AA43,1,0))</f>
        <v>1</v>
      </c>
      <c r="AL43" s="53"/>
      <c r="AM43" s="53"/>
      <c r="AN43" s="53"/>
      <c r="AO43" s="53"/>
      <c r="AP43" s="53"/>
      <c r="AQ43" s="53"/>
    </row>
    <row r="44" spans="2:43" ht="15" customHeight="1">
      <c r="B44" s="71"/>
      <c r="C44" s="74"/>
      <c r="D44" s="97">
        <f>W35</f>
        <v>1</v>
      </c>
      <c r="E44" s="8">
        <f>IF(V35="","",V35)</f>
        <v>12</v>
      </c>
      <c r="F44" s="15" t="s">
        <v>110</v>
      </c>
      <c r="G44" s="8">
        <f>IF(T35="","",T35)</f>
        <v>21</v>
      </c>
      <c r="H44" s="68">
        <f>S35</f>
        <v>2</v>
      </c>
      <c r="I44" s="66">
        <f>W38</f>
        <v>0</v>
      </c>
      <c r="J44" s="17">
        <f>IF(V38="","",V38)</f>
        <v>13</v>
      </c>
      <c r="K44" s="15" t="s">
        <v>110</v>
      </c>
      <c r="L44" s="17">
        <f>IF(T38="","",T38)</f>
        <v>21</v>
      </c>
      <c r="M44" s="68">
        <f>S38</f>
        <v>2</v>
      </c>
      <c r="N44" s="66">
        <f>W41</f>
        <v>0</v>
      </c>
      <c r="O44" s="17">
        <f>IF(V41="","",V41)</f>
        <v>12</v>
      </c>
      <c r="P44" s="15" t="s">
        <v>110</v>
      </c>
      <c r="Q44" s="17">
        <f>IF(T41="","",T41)</f>
        <v>21</v>
      </c>
      <c r="R44" s="68">
        <f>S41</f>
        <v>2</v>
      </c>
      <c r="S44" s="79"/>
      <c r="T44" s="80"/>
      <c r="U44" s="80"/>
      <c r="V44" s="80"/>
      <c r="W44" s="81"/>
      <c r="X44" s="66">
        <f>IF(Y43="","",SUM(AJ43:AJ45))</f>
        <v>0</v>
      </c>
      <c r="Y44" s="17">
        <v>18</v>
      </c>
      <c r="Z44" s="15" t="s">
        <v>110</v>
      </c>
      <c r="AA44" s="17">
        <v>21</v>
      </c>
      <c r="AB44" s="68">
        <f>IF(Y43="","",SUM(AK43:AK45))</f>
        <v>2</v>
      </c>
      <c r="AC44" s="64"/>
      <c r="AD44" s="86"/>
      <c r="AE44" s="61"/>
      <c r="AF44" s="64"/>
      <c r="AG44" s="61"/>
      <c r="AI44" s="53">
        <f>IF(AC43="","",AC43*1000+(D44+I44+N44+X44)*100+((D44+I44+N44+X44)-(H44+M44+R44+AB44))*10+((SUM(E43:E45)+SUM(J43:J45)+SUM(O43:O45)+SUM(Y43:Y45))-(SUM(G43:G45)+SUM(L43:L45)+SUM(Q43:Q45)+SUM(AA43:AA45))))</f>
        <v>-21</v>
      </c>
      <c r="AJ44" s="53">
        <f>IF(Y44="","",IF(Y44&gt;AA44,1,0))</f>
        <v>0</v>
      </c>
      <c r="AK44" s="53">
        <f>IF(Y44="","",IF(Y44&lt;AA44,1,0))</f>
        <v>1</v>
      </c>
      <c r="AL44" s="53"/>
      <c r="AM44" s="53"/>
      <c r="AN44" s="53"/>
      <c r="AO44" s="53"/>
      <c r="AP44" s="53"/>
      <c r="AQ44" s="53"/>
    </row>
    <row r="45" spans="2:43" s="23" customFormat="1" ht="15" customHeight="1">
      <c r="B45" s="72"/>
      <c r="C45" s="75"/>
      <c r="D45" s="98"/>
      <c r="E45" s="9">
        <f>IF(V36="","",V36)</f>
        <v>18</v>
      </c>
      <c r="F45" s="19" t="s">
        <v>110</v>
      </c>
      <c r="G45" s="8">
        <f>IF(T36="","",T36)</f>
        <v>21</v>
      </c>
      <c r="H45" s="69"/>
      <c r="I45" s="67"/>
      <c r="J45" s="18">
        <f>IF(V39="","",V39)</f>
      </c>
      <c r="K45" s="19" t="s">
        <v>110</v>
      </c>
      <c r="L45" s="17">
        <f>IF(T39="","",T39)</f>
      </c>
      <c r="M45" s="69"/>
      <c r="N45" s="67"/>
      <c r="O45" s="18">
        <f>IF(V42="","",V42)</f>
      </c>
      <c r="P45" s="19" t="s">
        <v>110</v>
      </c>
      <c r="Q45" s="18">
        <f>IF(T42="","",T42)</f>
      </c>
      <c r="R45" s="69"/>
      <c r="S45" s="82"/>
      <c r="T45" s="83"/>
      <c r="U45" s="83"/>
      <c r="V45" s="83"/>
      <c r="W45" s="84"/>
      <c r="X45" s="67"/>
      <c r="Y45" s="18"/>
      <c r="Z45" s="19" t="s">
        <v>110</v>
      </c>
      <c r="AA45" s="18"/>
      <c r="AB45" s="69"/>
      <c r="AC45" s="65"/>
      <c r="AD45" s="87"/>
      <c r="AE45" s="62"/>
      <c r="AF45" s="65"/>
      <c r="AG45" s="62"/>
      <c r="AH45"/>
      <c r="AI45" s="53"/>
      <c r="AJ45" s="53">
        <f>IF(Y45="","",IF(Y45&gt;AA45,1,0))</f>
      </c>
      <c r="AK45" s="53">
        <f>IF(Y45="","",IF(Y45&lt;AA45,1,0))</f>
      </c>
      <c r="AL45" s="53"/>
      <c r="AM45" s="53"/>
      <c r="AN45" s="53"/>
      <c r="AO45" s="53"/>
      <c r="AP45" s="53"/>
      <c r="AQ45" s="53"/>
    </row>
    <row r="46" spans="1:43" s="23" customFormat="1" ht="15" customHeight="1">
      <c r="A46" s="24"/>
      <c r="B46" s="70" t="s">
        <v>50</v>
      </c>
      <c r="C46" s="143" t="s">
        <v>111</v>
      </c>
      <c r="D46" s="20" t="str">
        <f>IF(D47="","",IF(D47&gt;H47,"○","×"))</f>
        <v>○</v>
      </c>
      <c r="E46" s="8">
        <f>IF(AA34="","",AA34)</f>
        <v>16</v>
      </c>
      <c r="F46" s="22" t="s">
        <v>110</v>
      </c>
      <c r="G46" s="7">
        <f>IF(Y34="","",Y34)</f>
        <v>21</v>
      </c>
      <c r="H46" s="21"/>
      <c r="I46" s="20" t="str">
        <f>IF(I47="","",IF(I47&gt;M47,"○","×"))</f>
        <v>×</v>
      </c>
      <c r="J46" s="17">
        <f>IF(AA37="","",AA37)</f>
        <v>10</v>
      </c>
      <c r="K46" s="22" t="s">
        <v>110</v>
      </c>
      <c r="L46" s="14">
        <f>IF(Y37="","",Y37)</f>
        <v>21</v>
      </c>
      <c r="M46" s="21"/>
      <c r="N46" s="20" t="str">
        <f>IF(N47="","",IF(N47&gt;R47,"○","×"))</f>
        <v>×</v>
      </c>
      <c r="O46" s="17">
        <f>IF(AA40="","",AA40)</f>
        <v>21</v>
      </c>
      <c r="P46" s="15" t="s">
        <v>110</v>
      </c>
      <c r="Q46" s="17">
        <f>IF(Y40="","",Y40)</f>
        <v>18</v>
      </c>
      <c r="R46" s="21"/>
      <c r="S46" s="20" t="str">
        <f>IF(S47="","",IF(S47&gt;W47,"○","×"))</f>
        <v>○</v>
      </c>
      <c r="T46" s="17">
        <f>IF(AA43="","",AA43)</f>
        <v>21</v>
      </c>
      <c r="U46" s="15" t="s">
        <v>110</v>
      </c>
      <c r="V46" s="17">
        <f>IF(Y43="","",Y43)</f>
        <v>15</v>
      </c>
      <c r="W46" s="21"/>
      <c r="X46" s="99"/>
      <c r="Y46" s="100"/>
      <c r="Z46" s="100"/>
      <c r="AA46" s="100"/>
      <c r="AB46" s="101"/>
      <c r="AC46" s="63">
        <f>IF(D46="","",COUNTIF(D46:W46,"○"))</f>
        <v>2</v>
      </c>
      <c r="AD46" s="85" t="s">
        <v>23</v>
      </c>
      <c r="AE46" s="60">
        <f>IF(D46="","",COUNTIF(D46:W46,"×"))</f>
        <v>2</v>
      </c>
      <c r="AF46" s="63">
        <f>IF(AI47="","",RANK(AI47,AI34:AI48))</f>
        <v>3</v>
      </c>
      <c r="AG46" s="60"/>
      <c r="AH46" s="25"/>
      <c r="AI46" s="53"/>
      <c r="AJ46" s="53"/>
      <c r="AK46" s="53"/>
      <c r="AL46" s="53"/>
      <c r="AM46" s="53"/>
      <c r="AN46" s="53"/>
      <c r="AO46" s="53"/>
      <c r="AP46" s="53"/>
      <c r="AQ46" s="53"/>
    </row>
    <row r="47" spans="1:43" ht="13.5">
      <c r="A47" s="21"/>
      <c r="B47" s="71"/>
      <c r="C47" s="74"/>
      <c r="D47" s="97">
        <f>AB35</f>
        <v>2</v>
      </c>
      <c r="E47" s="8">
        <f>IF(AA35="","",AA35)</f>
        <v>21</v>
      </c>
      <c r="F47" s="15" t="s">
        <v>21</v>
      </c>
      <c r="G47" s="8">
        <f>IF(Y35="","",Y35)</f>
        <v>7</v>
      </c>
      <c r="H47" s="68">
        <f>X35</f>
        <v>1</v>
      </c>
      <c r="I47" s="66">
        <f>AB38</f>
        <v>0</v>
      </c>
      <c r="J47" s="17">
        <f>IF(AA38="","",AA38)</f>
        <v>12</v>
      </c>
      <c r="K47" s="15" t="s">
        <v>21</v>
      </c>
      <c r="L47" s="17">
        <f>IF(Y38="","",Y38)</f>
        <v>21</v>
      </c>
      <c r="M47" s="68">
        <f>X38</f>
        <v>2</v>
      </c>
      <c r="N47" s="66">
        <f>AB41</f>
        <v>1</v>
      </c>
      <c r="O47" s="17">
        <f>IF(AA41="","",AA41)</f>
        <v>15</v>
      </c>
      <c r="P47" s="15" t="s">
        <v>21</v>
      </c>
      <c r="Q47" s="17">
        <f>IF(Y41="","",Y41)</f>
        <v>21</v>
      </c>
      <c r="R47" s="68">
        <f>X41</f>
        <v>2</v>
      </c>
      <c r="S47" s="66">
        <f>AB44</f>
        <v>2</v>
      </c>
      <c r="T47" s="17">
        <f>IF(AA44="","",AA44)</f>
        <v>21</v>
      </c>
      <c r="U47" s="15" t="s">
        <v>21</v>
      </c>
      <c r="V47" s="17">
        <f>IF(Y44="","",Y44)</f>
        <v>18</v>
      </c>
      <c r="W47" s="68">
        <f>X44</f>
        <v>0</v>
      </c>
      <c r="X47" s="102"/>
      <c r="Y47" s="103"/>
      <c r="Z47" s="103"/>
      <c r="AA47" s="103"/>
      <c r="AB47" s="104"/>
      <c r="AC47" s="64"/>
      <c r="AD47" s="86"/>
      <c r="AE47" s="61"/>
      <c r="AF47" s="64"/>
      <c r="AG47" s="61"/>
      <c r="AI47" s="53">
        <f>IF(AC46="","",AC46*1000+(D47+I47+N47+S47)*100+((D47+I47+N47+S47)-(H47+M47+R47+W47))*10+((SUM(E46:E48)+SUM(J46:J48)+SUM(O46:O48)+SUM(T46:T48))-(SUM(G46:G48)+SUM(L46:L48)+SUM(Q46:Q48)+SUM(V46:V48))))</f>
        <v>2487</v>
      </c>
      <c r="AJ47" s="53"/>
      <c r="AK47" s="53"/>
      <c r="AL47" s="53"/>
      <c r="AM47" s="53"/>
      <c r="AN47" s="53"/>
      <c r="AO47" s="53"/>
      <c r="AP47" s="53"/>
      <c r="AQ47" s="53"/>
    </row>
    <row r="48" spans="1:43" ht="13.5">
      <c r="A48" s="21"/>
      <c r="B48" s="72"/>
      <c r="C48" s="75"/>
      <c r="D48" s="98"/>
      <c r="E48" s="9">
        <f>IF(AA36="","",AA36)</f>
        <v>21</v>
      </c>
      <c r="F48" s="19" t="s">
        <v>21</v>
      </c>
      <c r="G48" s="9">
        <f>IF(Y36="","",Y36)</f>
        <v>17</v>
      </c>
      <c r="H48" s="69"/>
      <c r="I48" s="67"/>
      <c r="J48" s="18">
        <f>IF(AA39="","",AA39)</f>
      </c>
      <c r="K48" s="19" t="s">
        <v>21</v>
      </c>
      <c r="L48" s="18">
        <f>IF(Y39="","",Y39)</f>
      </c>
      <c r="M48" s="69"/>
      <c r="N48" s="67"/>
      <c r="O48" s="18">
        <f>IF(AA42="","",AA42)</f>
        <v>9</v>
      </c>
      <c r="P48" s="19" t="s">
        <v>21</v>
      </c>
      <c r="Q48" s="18">
        <f>IF(Y42="","",Y42)</f>
        <v>21</v>
      </c>
      <c r="R48" s="69"/>
      <c r="S48" s="67"/>
      <c r="T48" s="18">
        <f>IF(AA45="","",AA45)</f>
      </c>
      <c r="U48" s="19" t="s">
        <v>21</v>
      </c>
      <c r="V48" s="18">
        <f>IF(Y45="","",Y45)</f>
      </c>
      <c r="W48" s="69"/>
      <c r="X48" s="105"/>
      <c r="Y48" s="106"/>
      <c r="Z48" s="106"/>
      <c r="AA48" s="106"/>
      <c r="AB48" s="107"/>
      <c r="AC48" s="65"/>
      <c r="AD48" s="87"/>
      <c r="AE48" s="62"/>
      <c r="AF48" s="65"/>
      <c r="AG48" s="62"/>
      <c r="AI48" s="53"/>
      <c r="AJ48" s="53"/>
      <c r="AK48" s="53"/>
      <c r="AL48" s="53"/>
      <c r="AM48" s="53"/>
      <c r="AN48" s="53"/>
      <c r="AO48" s="53"/>
      <c r="AP48" s="53"/>
      <c r="AQ48" s="53"/>
    </row>
    <row r="51" spans="3:25" s="3" customFormat="1" ht="21">
      <c r="C51" s="131" t="s">
        <v>12</v>
      </c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4"/>
      <c r="U51" s="4"/>
      <c r="V51" s="4"/>
      <c r="W51" s="4"/>
      <c r="X51" s="4"/>
      <c r="Y51" s="4"/>
    </row>
    <row r="53" spans="2:28" ht="15" customHeight="1">
      <c r="B53" s="28"/>
      <c r="C53" s="29"/>
      <c r="D53" s="54" t="s">
        <v>126</v>
      </c>
      <c r="E53" s="55"/>
      <c r="F53" s="55"/>
      <c r="G53" s="55"/>
      <c r="H53" s="56"/>
      <c r="I53" s="54" t="s">
        <v>127</v>
      </c>
      <c r="J53" s="55"/>
      <c r="K53" s="55"/>
      <c r="L53" s="55"/>
      <c r="M53" s="56"/>
      <c r="N53" s="54" t="s">
        <v>128</v>
      </c>
      <c r="O53" s="55"/>
      <c r="P53" s="55"/>
      <c r="Q53" s="55"/>
      <c r="R53" s="56"/>
      <c r="S53" s="54" t="s">
        <v>129</v>
      </c>
      <c r="T53" s="55"/>
      <c r="U53" s="55"/>
      <c r="V53" s="55"/>
      <c r="W53" s="56"/>
      <c r="X53" s="54" t="s">
        <v>15</v>
      </c>
      <c r="Y53" s="55"/>
      <c r="Z53" s="56"/>
      <c r="AA53" s="54" t="s">
        <v>16</v>
      </c>
      <c r="AB53" s="56"/>
    </row>
    <row r="54" spans="2:36" ht="15" customHeight="1">
      <c r="B54" s="70" t="s">
        <v>29</v>
      </c>
      <c r="C54" s="142" t="s">
        <v>125</v>
      </c>
      <c r="D54" s="88"/>
      <c r="E54" s="89"/>
      <c r="F54" s="89"/>
      <c r="G54" s="89"/>
      <c r="H54" s="90"/>
      <c r="I54" s="13" t="str">
        <f>IF(I55="","",IF(I55&gt;M55,"○","×"))</f>
        <v>×</v>
      </c>
      <c r="J54" s="14">
        <v>12</v>
      </c>
      <c r="K54" s="15" t="s">
        <v>121</v>
      </c>
      <c r="L54" s="14">
        <v>21</v>
      </c>
      <c r="M54" s="16"/>
      <c r="N54" s="13" t="str">
        <f>IF(N55="","",IF(N55&gt;R55,"○","×"))</f>
        <v>×</v>
      </c>
      <c r="O54" s="14">
        <v>16</v>
      </c>
      <c r="P54" s="15" t="s">
        <v>21</v>
      </c>
      <c r="Q54" s="14">
        <v>21</v>
      </c>
      <c r="R54" s="16"/>
      <c r="S54" s="13" t="str">
        <f>IF(S55="","",IF(S55&gt;W55,"○","×"))</f>
        <v>○</v>
      </c>
      <c r="T54" s="14">
        <v>21</v>
      </c>
      <c r="U54" s="15" t="s">
        <v>21</v>
      </c>
      <c r="V54" s="14">
        <v>16</v>
      </c>
      <c r="W54" s="16"/>
      <c r="X54" s="63">
        <f>IF(I54="","",COUNTIF(I54:W54,"○"))</f>
        <v>1</v>
      </c>
      <c r="Y54" s="85" t="s">
        <v>23</v>
      </c>
      <c r="Z54" s="60">
        <f>IF(I54="","",COUNTIF(I54:W54,"×"))</f>
        <v>2</v>
      </c>
      <c r="AA54" s="63">
        <f>IF(AD55="","",RANK(AD55,AD54:AD65))</f>
        <v>3</v>
      </c>
      <c r="AB54" s="60"/>
      <c r="AD54" s="52"/>
      <c r="AE54" s="52">
        <f>IF(J54="","",IF(J54&gt;L54,1,0))</f>
        <v>0</v>
      </c>
      <c r="AF54" s="52">
        <f>IF(J54="","",IF(J54&lt;L54,1,0))</f>
        <v>1</v>
      </c>
      <c r="AG54" s="52">
        <f>IF(O54="","",IF(O54&gt;Q54,1,0))</f>
        <v>0</v>
      </c>
      <c r="AH54" s="52">
        <f>IF(O54="","",IF(O54&lt;Q54,1,0))</f>
        <v>1</v>
      </c>
      <c r="AI54" s="53">
        <f>IF(T54="","",IF(T54&gt;V54,1,0))</f>
        <v>1</v>
      </c>
      <c r="AJ54" s="53">
        <f>IF(T54="","",IF(T54&lt;V54,1,0))</f>
        <v>0</v>
      </c>
    </row>
    <row r="55" spans="2:36" ht="15" customHeight="1">
      <c r="B55" s="71"/>
      <c r="C55" s="64"/>
      <c r="D55" s="91"/>
      <c r="E55" s="92"/>
      <c r="F55" s="92"/>
      <c r="G55" s="92"/>
      <c r="H55" s="93"/>
      <c r="I55" s="66">
        <f>IF(J54="","",SUM(AE54:AE56))</f>
        <v>0</v>
      </c>
      <c r="J55" s="17">
        <v>14</v>
      </c>
      <c r="K55" s="15" t="s">
        <v>44</v>
      </c>
      <c r="L55" s="17">
        <v>21</v>
      </c>
      <c r="M55" s="68">
        <f>IF(J54="","",SUM(AF54:AF56))</f>
        <v>2</v>
      </c>
      <c r="N55" s="66">
        <f>IF(O54="","",SUM(AG54:AG56))</f>
        <v>0</v>
      </c>
      <c r="O55" s="17">
        <v>11</v>
      </c>
      <c r="P55" s="15" t="s">
        <v>44</v>
      </c>
      <c r="Q55" s="17">
        <v>21</v>
      </c>
      <c r="R55" s="68">
        <f>IF(O54="","",SUM(AH54:AH56))</f>
        <v>2</v>
      </c>
      <c r="S55" s="66">
        <f>IF(T54="","",SUM(AI54:AI56))</f>
        <v>2</v>
      </c>
      <c r="T55" s="17">
        <v>21</v>
      </c>
      <c r="U55" s="15" t="s">
        <v>44</v>
      </c>
      <c r="V55" s="17">
        <v>16</v>
      </c>
      <c r="W55" s="68">
        <f>IF(T54="","",SUM(AJ54:AJ56))</f>
        <v>0</v>
      </c>
      <c r="X55" s="64"/>
      <c r="Y55" s="86"/>
      <c r="Z55" s="61"/>
      <c r="AA55" s="64"/>
      <c r="AB55" s="61"/>
      <c r="AD55" s="52">
        <f>IF(X54="","",X54*1000+(S55+I55+N55)*100+((S55+I55+N55)-(W55+M55+R55))*10+((SUM(T54:T56)+SUM(J54:J56)+SUM(O54:O56))-(SUM(V54:V56)+SUM(L54:L56)+SUM(Q54:Q56))))</f>
        <v>1159</v>
      </c>
      <c r="AE55" s="52">
        <f>IF(J55="","",IF(J55&gt;L55,1,0))</f>
        <v>0</v>
      </c>
      <c r="AF55" s="52">
        <f>IF(J55="","",IF(J55&lt;L55,1,0))</f>
        <v>1</v>
      </c>
      <c r="AG55" s="52">
        <f>IF(O55="","",IF(O55&gt;Q55,1,0))</f>
        <v>0</v>
      </c>
      <c r="AH55" s="52">
        <f>IF(O55="","",IF(O55&lt;Q55,1,0))</f>
        <v>1</v>
      </c>
      <c r="AI55" s="53">
        <f>IF(T55="","",IF(T55&gt;V55,1,0))</f>
        <v>1</v>
      </c>
      <c r="AJ55" s="53">
        <f>IF(T55="","",IF(T55&lt;V55,1,0))</f>
        <v>0</v>
      </c>
    </row>
    <row r="56" spans="2:36" ht="15" customHeight="1">
      <c r="B56" s="72"/>
      <c r="C56" s="65"/>
      <c r="D56" s="94"/>
      <c r="E56" s="95"/>
      <c r="F56" s="95"/>
      <c r="G56" s="95"/>
      <c r="H56" s="96"/>
      <c r="I56" s="67"/>
      <c r="J56" s="18"/>
      <c r="K56" s="15" t="s">
        <v>21</v>
      </c>
      <c r="L56" s="18"/>
      <c r="M56" s="69"/>
      <c r="N56" s="67"/>
      <c r="O56" s="18"/>
      <c r="P56" s="19" t="s">
        <v>21</v>
      </c>
      <c r="Q56" s="18"/>
      <c r="R56" s="69"/>
      <c r="S56" s="67"/>
      <c r="T56" s="18"/>
      <c r="U56" s="15" t="s">
        <v>21</v>
      </c>
      <c r="V56" s="18"/>
      <c r="W56" s="69"/>
      <c r="X56" s="65"/>
      <c r="Y56" s="87"/>
      <c r="Z56" s="62"/>
      <c r="AA56" s="65"/>
      <c r="AB56" s="62"/>
      <c r="AD56" s="52"/>
      <c r="AE56" s="52">
        <f>IF(J56="","",IF(J56&gt;L56,1,0))</f>
      </c>
      <c r="AF56" s="52">
        <f>IF(J56="","",IF(J56&lt;L56,1,0))</f>
      </c>
      <c r="AG56" s="52">
        <f>IF(O56="","",IF(O56&gt;Q56,1,0))</f>
      </c>
      <c r="AH56" s="52">
        <f>IF(O56="","",IF(O56&lt;Q56,1,0))</f>
      </c>
      <c r="AI56">
        <f>IF(T56="","",IF(T56&gt;V56,1,0))</f>
      </c>
      <c r="AJ56">
        <f>IF(T56="","",IF(T56&lt;V56,1,0))</f>
      </c>
    </row>
    <row r="57" spans="2:34" ht="15" customHeight="1">
      <c r="B57" s="70" t="s">
        <v>29</v>
      </c>
      <c r="C57" s="142" t="s">
        <v>124</v>
      </c>
      <c r="D57" s="20" t="str">
        <f>IF(D58="","",IF(D58&gt;H58,"○","×"))</f>
        <v>○</v>
      </c>
      <c r="E57" s="8">
        <f>IF(L54="","",L54)</f>
        <v>21</v>
      </c>
      <c r="F57" s="15" t="s">
        <v>21</v>
      </c>
      <c r="G57" s="8">
        <f>IF(J54="","",J54)</f>
        <v>12</v>
      </c>
      <c r="H57" s="21"/>
      <c r="I57" s="76"/>
      <c r="J57" s="77"/>
      <c r="K57" s="77"/>
      <c r="L57" s="77"/>
      <c r="M57" s="78"/>
      <c r="N57" s="20" t="str">
        <f>IF(N58="","",IF(N58&gt;R58,"○","×"))</f>
        <v>×</v>
      </c>
      <c r="O57" s="17">
        <v>11</v>
      </c>
      <c r="P57" s="15" t="s">
        <v>21</v>
      </c>
      <c r="Q57" s="17">
        <v>21</v>
      </c>
      <c r="R57" s="21"/>
      <c r="S57" s="20" t="str">
        <f>IF(S58="","",IF(S58&gt;W58,"○","×"))</f>
        <v>○</v>
      </c>
      <c r="T57" s="17">
        <v>15</v>
      </c>
      <c r="U57" s="22" t="s">
        <v>21</v>
      </c>
      <c r="V57" s="17">
        <v>21</v>
      </c>
      <c r="W57" s="21"/>
      <c r="X57" s="63">
        <f>IF(D57="","",COUNTIF(D57:W59,"○"))</f>
        <v>2</v>
      </c>
      <c r="Y57" s="85" t="s">
        <v>23</v>
      </c>
      <c r="Z57" s="60">
        <f>IF(D57="","",COUNTIF(D57:W59,"×"))</f>
        <v>1</v>
      </c>
      <c r="AA57" s="63">
        <f>IF(AD58="","",RANK(AD58,AD54:AD65))</f>
        <v>2</v>
      </c>
      <c r="AB57" s="60"/>
      <c r="AD57" s="52"/>
      <c r="AE57" s="52">
        <f>IF(O57="","",IF(O57&gt;Q57,1,0))</f>
        <v>0</v>
      </c>
      <c r="AF57" s="52">
        <f>IF(O57="","",IF(O57&lt;Q57,1,0))</f>
        <v>1</v>
      </c>
      <c r="AG57" s="52">
        <f>IF(T57="","",IF(T57&gt;V57,1,0))</f>
        <v>0</v>
      </c>
      <c r="AH57" s="52">
        <f>IF(T57="","",IF(T57&lt;V57,1,0))</f>
        <v>1</v>
      </c>
    </row>
    <row r="58" spans="2:34" ht="15" customHeight="1">
      <c r="B58" s="71"/>
      <c r="C58" s="64"/>
      <c r="D58" s="97">
        <f>M55</f>
        <v>2</v>
      </c>
      <c r="E58" s="8">
        <f>IF(L55="","",L55)</f>
        <v>21</v>
      </c>
      <c r="F58" s="15" t="s">
        <v>21</v>
      </c>
      <c r="G58" s="8">
        <f>IF(J55="","",J55)</f>
        <v>14</v>
      </c>
      <c r="H58" s="68">
        <f>I55</f>
        <v>0</v>
      </c>
      <c r="I58" s="79"/>
      <c r="J58" s="80"/>
      <c r="K58" s="80"/>
      <c r="L58" s="80"/>
      <c r="M58" s="81"/>
      <c r="N58" s="66">
        <f>IF(O57="","",SUM(AE57:AE59))</f>
        <v>0</v>
      </c>
      <c r="O58" s="17">
        <v>15</v>
      </c>
      <c r="P58" s="15" t="s">
        <v>21</v>
      </c>
      <c r="Q58" s="17">
        <v>21</v>
      </c>
      <c r="R58" s="68">
        <f>IF(O57="","",SUM(AF57:AF59))</f>
        <v>2</v>
      </c>
      <c r="S58" s="66">
        <f>IF(T57="","",SUM(AG57:AG59))</f>
        <v>2</v>
      </c>
      <c r="T58" s="17">
        <v>21</v>
      </c>
      <c r="U58" s="15" t="s">
        <v>21</v>
      </c>
      <c r="V58" s="17">
        <v>12</v>
      </c>
      <c r="W58" s="68">
        <f>IF(T57="","",SUM(AH57:AH59))</f>
        <v>1</v>
      </c>
      <c r="X58" s="64"/>
      <c r="Y58" s="86"/>
      <c r="Z58" s="61"/>
      <c r="AA58" s="64"/>
      <c r="AB58" s="61"/>
      <c r="AD58" s="52">
        <f>IF(X57="","",X57*1000+(D58+S58+N58)*100+((D58+S58+N58)-(H58+W58+R58))*10+((SUM(E57:E59)+SUM(T57:T59)+SUM(O57:O59))-(SUM(G57:G59)+SUM(V57:V59)+SUM(Q57:Q59))))</f>
        <v>2430</v>
      </c>
      <c r="AE58" s="52">
        <f>IF(O58="","",IF(O58&gt;Q58,1,0))</f>
        <v>0</v>
      </c>
      <c r="AF58" s="52">
        <f>IF(O58="","",IF(O58&lt;Q58,1,0))</f>
        <v>1</v>
      </c>
      <c r="AG58" s="52">
        <f>IF(T58="","",IF(T58&gt;V58,1,0))</f>
        <v>1</v>
      </c>
      <c r="AH58" s="52">
        <f>IF(T58="","",IF(T58&lt;V58,1,0))</f>
        <v>0</v>
      </c>
    </row>
    <row r="59" spans="2:34" ht="15" customHeight="1">
      <c r="B59" s="72"/>
      <c r="C59" s="65"/>
      <c r="D59" s="98"/>
      <c r="E59" s="8">
        <f>IF(L56="","",L56)</f>
      </c>
      <c r="F59" s="15" t="s">
        <v>21</v>
      </c>
      <c r="G59" s="8">
        <f>IF(J56="","",J56)</f>
      </c>
      <c r="H59" s="69"/>
      <c r="I59" s="82"/>
      <c r="J59" s="83"/>
      <c r="K59" s="83"/>
      <c r="L59" s="83"/>
      <c r="M59" s="84"/>
      <c r="N59" s="67"/>
      <c r="O59" s="18"/>
      <c r="P59" s="15" t="s">
        <v>21</v>
      </c>
      <c r="Q59" s="18"/>
      <c r="R59" s="69"/>
      <c r="S59" s="67"/>
      <c r="T59" s="18">
        <v>21</v>
      </c>
      <c r="U59" s="15" t="s">
        <v>21</v>
      </c>
      <c r="V59" s="18">
        <v>4</v>
      </c>
      <c r="W59" s="69"/>
      <c r="X59" s="65"/>
      <c r="Y59" s="87"/>
      <c r="Z59" s="62"/>
      <c r="AA59" s="65"/>
      <c r="AB59" s="62"/>
      <c r="AD59" s="52"/>
      <c r="AE59" s="52">
        <f>IF(O59="","",IF(O59&gt;Q59,1,0))</f>
      </c>
      <c r="AF59" s="52">
        <f>IF(O59="","",IF(O59&lt;Q59,1,0))</f>
      </c>
      <c r="AG59" s="52">
        <f>IF(T59="","",IF(T59&gt;V59,1,0))</f>
        <v>1</v>
      </c>
      <c r="AH59" s="52">
        <f>IF(T59="","",IF(T59&lt;V59,1,0))</f>
        <v>0</v>
      </c>
    </row>
    <row r="60" spans="2:34" ht="15" customHeight="1">
      <c r="B60" s="70" t="s">
        <v>64</v>
      </c>
      <c r="C60" s="142" t="s">
        <v>123</v>
      </c>
      <c r="D60" s="20" t="str">
        <f>IF(D61="","",IF(D61&gt;H61,"○","×"))</f>
        <v>○</v>
      </c>
      <c r="E60" s="7">
        <f>IF(Q54="","",Q54)</f>
        <v>21</v>
      </c>
      <c r="F60" s="22" t="s">
        <v>21</v>
      </c>
      <c r="G60" s="7">
        <f>IF(O54="","",O54)</f>
        <v>16</v>
      </c>
      <c r="H60" s="21"/>
      <c r="I60" s="20" t="str">
        <f>IF(I61="","",IF(I61&gt;M61,"○","×"))</f>
        <v>○</v>
      </c>
      <c r="J60" s="17">
        <f>IF(Q57="","",Q57)</f>
        <v>21</v>
      </c>
      <c r="K60" s="15" t="s">
        <v>21</v>
      </c>
      <c r="L60" s="17">
        <f>IF(O57="","",O57)</f>
        <v>11</v>
      </c>
      <c r="M60" s="21"/>
      <c r="N60" s="76"/>
      <c r="O60" s="77"/>
      <c r="P60" s="77"/>
      <c r="Q60" s="77"/>
      <c r="R60" s="78"/>
      <c r="S60" s="20" t="str">
        <f>IF(S61="","",IF(S61&gt;W61,"○","×"))</f>
        <v>○</v>
      </c>
      <c r="T60" s="17">
        <v>21</v>
      </c>
      <c r="U60" s="22" t="s">
        <v>21</v>
      </c>
      <c r="V60" s="17">
        <v>13</v>
      </c>
      <c r="W60" s="21"/>
      <c r="X60" s="63">
        <f>IF(D60="","",COUNTIF(D60:W62,"○"))</f>
        <v>3</v>
      </c>
      <c r="Y60" s="85" t="s">
        <v>23</v>
      </c>
      <c r="Z60" s="60">
        <f>IF(D60="","",COUNTIF(D60:W62,"×"))</f>
        <v>0</v>
      </c>
      <c r="AA60" s="63">
        <f>IF(AD61="","",RANK(AD61,AD54:AD65))</f>
        <v>1</v>
      </c>
      <c r="AB60" s="60"/>
      <c r="AD60" s="52"/>
      <c r="AE60" s="52">
        <f>IF(T60="","",IF(T60&gt;V60,1,0))</f>
        <v>1</v>
      </c>
      <c r="AF60" s="52">
        <f>IF(T60="","",IF(T60&lt;V60,1,0))</f>
        <v>0</v>
      </c>
      <c r="AG60" s="52"/>
      <c r="AH60" s="52"/>
    </row>
    <row r="61" spans="2:34" ht="15" customHeight="1">
      <c r="B61" s="71"/>
      <c r="C61" s="64"/>
      <c r="D61" s="97">
        <f>R55</f>
        <v>2</v>
      </c>
      <c r="E61" s="8">
        <f>IF(Q55="","",Q55)</f>
        <v>21</v>
      </c>
      <c r="F61" s="15" t="s">
        <v>21</v>
      </c>
      <c r="G61" s="8">
        <f>IF(O55="","",O55)</f>
        <v>11</v>
      </c>
      <c r="H61" s="68">
        <f>N55</f>
        <v>0</v>
      </c>
      <c r="I61" s="66">
        <f>R58</f>
        <v>2</v>
      </c>
      <c r="J61" s="17">
        <f>IF(Q58="","",Q58)</f>
        <v>21</v>
      </c>
      <c r="K61" s="15" t="s">
        <v>21</v>
      </c>
      <c r="L61" s="17">
        <f>IF(O58="","",O58)</f>
        <v>15</v>
      </c>
      <c r="M61" s="68">
        <f>N58</f>
        <v>0</v>
      </c>
      <c r="N61" s="79"/>
      <c r="O61" s="80"/>
      <c r="P61" s="80"/>
      <c r="Q61" s="80"/>
      <c r="R61" s="81"/>
      <c r="S61" s="66">
        <f>IF(T60="","",SUM(AE60:AE62))</f>
        <v>2</v>
      </c>
      <c r="T61" s="17">
        <v>21</v>
      </c>
      <c r="U61" s="15" t="s">
        <v>21</v>
      </c>
      <c r="V61" s="17">
        <v>13</v>
      </c>
      <c r="W61" s="68">
        <f>IF(T60="","",SUM(AF60:AF62))</f>
        <v>0</v>
      </c>
      <c r="X61" s="64"/>
      <c r="Y61" s="86"/>
      <c r="Z61" s="61"/>
      <c r="AA61" s="64"/>
      <c r="AB61" s="61"/>
      <c r="AD61" s="52">
        <f>IF(X60="","",X60*1000+(D61+I61+S61)*100+((D61+I61+S61)-(H61+M61+W61))*10+((SUM(E60:E62)+SUM(J60:J62)+SUM(T60:T62))-(SUM(G60:G62)+SUM(L60:L62)+SUM(V60:V62))))</f>
        <v>3707</v>
      </c>
      <c r="AE61" s="52">
        <f>IF(T61="","",IF(T61&gt;V61,1,0))</f>
        <v>1</v>
      </c>
      <c r="AF61" s="52">
        <f>IF(T61="","",IF(T61&lt;V61,1,0))</f>
        <v>0</v>
      </c>
      <c r="AG61" s="52"/>
      <c r="AH61" s="52"/>
    </row>
    <row r="62" spans="2:34" ht="15" customHeight="1">
      <c r="B62" s="72"/>
      <c r="C62" s="65"/>
      <c r="D62" s="98"/>
      <c r="E62" s="9">
        <f>IF(Q56="","",Q56)</f>
      </c>
      <c r="F62" s="15" t="s">
        <v>21</v>
      </c>
      <c r="G62" s="8">
        <f>IF(O56="","",O56)</f>
      </c>
      <c r="H62" s="69"/>
      <c r="I62" s="67"/>
      <c r="J62" s="18">
        <f>IF(Q59="","",Q59)</f>
      </c>
      <c r="K62" s="15" t="s">
        <v>21</v>
      </c>
      <c r="L62" s="18">
        <f>IF(O59="","",O59)</f>
      </c>
      <c r="M62" s="69"/>
      <c r="N62" s="82"/>
      <c r="O62" s="83"/>
      <c r="P62" s="83"/>
      <c r="Q62" s="83"/>
      <c r="R62" s="84"/>
      <c r="S62" s="67"/>
      <c r="T62" s="18"/>
      <c r="U62" s="19" t="s">
        <v>21</v>
      </c>
      <c r="V62" s="18"/>
      <c r="W62" s="69"/>
      <c r="X62" s="65"/>
      <c r="Y62" s="87"/>
      <c r="Z62" s="62"/>
      <c r="AA62" s="65"/>
      <c r="AB62" s="62"/>
      <c r="AD62" s="52"/>
      <c r="AE62" s="52">
        <f>IF(T62="","",IF(T62&gt;V62,1,0))</f>
      </c>
      <c r="AF62" s="52">
        <f>IF(T62="","",IF(T62&lt;V62,1,0))</f>
      </c>
      <c r="AG62" s="52"/>
      <c r="AH62" s="52"/>
    </row>
    <row r="63" spans="2:34" ht="15" customHeight="1">
      <c r="B63" s="70" t="s">
        <v>87</v>
      </c>
      <c r="C63" s="142" t="s">
        <v>122</v>
      </c>
      <c r="D63" s="20" t="str">
        <f>IF(D64="","",IF(D64&gt;H64,"○","×"))</f>
        <v>×</v>
      </c>
      <c r="E63" s="8">
        <f>IF(V54="","",V54)</f>
        <v>16</v>
      </c>
      <c r="F63" s="22" t="s">
        <v>21</v>
      </c>
      <c r="G63" s="7">
        <f>IF(T54="","",T54)</f>
        <v>21</v>
      </c>
      <c r="H63" s="21"/>
      <c r="I63" s="20" t="str">
        <f>IF(I64="","",IF(I64&gt;M64,"○","×"))</f>
        <v>×</v>
      </c>
      <c r="J63" s="17">
        <f>IF(V57="","",V57)</f>
        <v>21</v>
      </c>
      <c r="K63" s="22" t="s">
        <v>21</v>
      </c>
      <c r="L63" s="17">
        <f>IF(T57="","",T57)</f>
        <v>15</v>
      </c>
      <c r="M63" s="21"/>
      <c r="N63" s="20" t="str">
        <f>IF(N64="","",IF(N64&gt;R64,"○","×"))</f>
        <v>×</v>
      </c>
      <c r="O63" s="17">
        <f>IF(V60="","",V60)</f>
        <v>13</v>
      </c>
      <c r="P63" s="15" t="s">
        <v>21</v>
      </c>
      <c r="Q63" s="17">
        <f>IF(T60="","",T60)</f>
        <v>21</v>
      </c>
      <c r="R63" s="21"/>
      <c r="S63" s="76"/>
      <c r="T63" s="77"/>
      <c r="U63" s="77"/>
      <c r="V63" s="77"/>
      <c r="W63" s="78"/>
      <c r="X63" s="63">
        <f>IF(D63="","",COUNTIF(D63:R63,"○"))</f>
        <v>0</v>
      </c>
      <c r="Y63" s="85" t="s">
        <v>23</v>
      </c>
      <c r="Z63" s="60">
        <f>IF(D63="","",COUNTIF(D63:R63,"×"))</f>
        <v>3</v>
      </c>
      <c r="AA63" s="63">
        <f>IF(AD64="","",RANK(AD64,AD54:AD65))</f>
        <v>4</v>
      </c>
      <c r="AB63" s="60"/>
      <c r="AD63" s="52"/>
      <c r="AE63" s="52"/>
      <c r="AF63" s="52"/>
      <c r="AG63" s="52"/>
      <c r="AH63" s="52"/>
    </row>
    <row r="64" spans="2:34" ht="15" customHeight="1">
      <c r="B64" s="71"/>
      <c r="C64" s="64"/>
      <c r="D64" s="97">
        <f>W55</f>
        <v>0</v>
      </c>
      <c r="E64" s="8">
        <f>IF(V55="","",V55)</f>
        <v>16</v>
      </c>
      <c r="F64" s="15" t="s">
        <v>21</v>
      </c>
      <c r="G64" s="8">
        <f>IF(T55="","",T55)</f>
        <v>21</v>
      </c>
      <c r="H64" s="68">
        <f>S55</f>
        <v>2</v>
      </c>
      <c r="I64" s="66">
        <f>W58</f>
        <v>1</v>
      </c>
      <c r="J64" s="17">
        <f>IF(V58="","",V58)</f>
        <v>12</v>
      </c>
      <c r="K64" s="15" t="s">
        <v>21</v>
      </c>
      <c r="L64" s="17">
        <f>IF(T58="","",T58)</f>
        <v>21</v>
      </c>
      <c r="M64" s="68">
        <f>S58</f>
        <v>2</v>
      </c>
      <c r="N64" s="66">
        <f>W61</f>
        <v>0</v>
      </c>
      <c r="O64" s="17">
        <f>IF(V61="","",V61)</f>
        <v>13</v>
      </c>
      <c r="P64" s="15" t="s">
        <v>21</v>
      </c>
      <c r="Q64" s="17">
        <f>IF(T61="","",T61)</f>
        <v>21</v>
      </c>
      <c r="R64" s="68">
        <f>S61</f>
        <v>2</v>
      </c>
      <c r="S64" s="79"/>
      <c r="T64" s="80"/>
      <c r="U64" s="80"/>
      <c r="V64" s="80"/>
      <c r="W64" s="81"/>
      <c r="X64" s="64"/>
      <c r="Y64" s="86"/>
      <c r="Z64" s="61"/>
      <c r="AA64" s="64"/>
      <c r="AB64" s="61"/>
      <c r="AD64" s="52">
        <f>IF(X63="","",X63*1000+(D64+I64+N64)*100+((D64+I64+N64)-(H64+M64+R64))*10+((SUM(E63:E65)+SUM(J63:J65)+SUM(O63:O65))-(SUM(G63:G65)+SUM(L63:L65)+SUM(Q63:Q65))))</f>
        <v>4</v>
      </c>
      <c r="AE64" s="52"/>
      <c r="AF64" s="52"/>
      <c r="AG64" s="52"/>
      <c r="AH64" s="52"/>
    </row>
    <row r="65" spans="2:34" s="23" customFormat="1" ht="15" customHeight="1">
      <c r="B65" s="72"/>
      <c r="C65" s="65"/>
      <c r="D65" s="98"/>
      <c r="E65" s="9">
        <f>IF(V56="","",V56)</f>
      </c>
      <c r="F65" s="19" t="s">
        <v>21</v>
      </c>
      <c r="G65" s="9">
        <f>IF(T56="","",T56)</f>
      </c>
      <c r="H65" s="69"/>
      <c r="I65" s="67"/>
      <c r="J65" s="17">
        <f>IF(V59="","",V59)</f>
        <v>4</v>
      </c>
      <c r="K65" s="19" t="s">
        <v>21</v>
      </c>
      <c r="L65" s="17">
        <f>IF(T59="","",T59)</f>
        <v>21</v>
      </c>
      <c r="M65" s="69"/>
      <c r="N65" s="67"/>
      <c r="O65" s="18">
        <f>IF(V62="","",V62)</f>
      </c>
      <c r="P65" s="19" t="s">
        <v>21</v>
      </c>
      <c r="Q65" s="18">
        <f>IF(T62="","",T62)</f>
      </c>
      <c r="R65" s="69"/>
      <c r="S65" s="82"/>
      <c r="T65" s="83"/>
      <c r="U65" s="83"/>
      <c r="V65" s="83"/>
      <c r="W65" s="84"/>
      <c r="X65" s="65"/>
      <c r="Y65" s="87"/>
      <c r="Z65" s="62"/>
      <c r="AA65" s="65"/>
      <c r="AB65" s="62"/>
      <c r="AC65"/>
      <c r="AD65" s="52"/>
      <c r="AE65" s="52"/>
      <c r="AF65" s="52"/>
      <c r="AG65" s="52"/>
      <c r="AH65" s="52"/>
    </row>
    <row r="66" spans="10:12" ht="13.5">
      <c r="J66" s="39"/>
      <c r="L66" s="39"/>
    </row>
  </sheetData>
  <sheetProtection/>
  <mergeCells count="208">
    <mergeCell ref="AA63:AB65"/>
    <mergeCell ref="D64:D65"/>
    <mergeCell ref="H64:H65"/>
    <mergeCell ref="I64:I65"/>
    <mergeCell ref="M64:M65"/>
    <mergeCell ref="N64:N65"/>
    <mergeCell ref="R64:R65"/>
    <mergeCell ref="B63:B65"/>
    <mergeCell ref="C63:C65"/>
    <mergeCell ref="S63:W65"/>
    <mergeCell ref="X63:X65"/>
    <mergeCell ref="Y60:Y62"/>
    <mergeCell ref="Z60:Z62"/>
    <mergeCell ref="B60:B62"/>
    <mergeCell ref="C60:C62"/>
    <mergeCell ref="Y63:Y65"/>
    <mergeCell ref="Z63:Z65"/>
    <mergeCell ref="AA60:AB62"/>
    <mergeCell ref="D61:D62"/>
    <mergeCell ref="H61:H62"/>
    <mergeCell ref="I61:I62"/>
    <mergeCell ref="M61:M62"/>
    <mergeCell ref="S61:S62"/>
    <mergeCell ref="W61:W62"/>
    <mergeCell ref="N60:R62"/>
    <mergeCell ref="X60:X62"/>
    <mergeCell ref="X57:X59"/>
    <mergeCell ref="Y57:Y59"/>
    <mergeCell ref="Z57:Z59"/>
    <mergeCell ref="AA57:AB59"/>
    <mergeCell ref="W55:W56"/>
    <mergeCell ref="B57:B59"/>
    <mergeCell ref="C57:C59"/>
    <mergeCell ref="I57:M59"/>
    <mergeCell ref="D58:D59"/>
    <mergeCell ref="H58:H59"/>
    <mergeCell ref="AA54:AB56"/>
    <mergeCell ref="I55:I56"/>
    <mergeCell ref="N58:N59"/>
    <mergeCell ref="R58:R59"/>
    <mergeCell ref="S58:S59"/>
    <mergeCell ref="W58:W59"/>
    <mergeCell ref="M55:M56"/>
    <mergeCell ref="N55:N56"/>
    <mergeCell ref="R55:R56"/>
    <mergeCell ref="S55:S56"/>
    <mergeCell ref="B54:B56"/>
    <mergeCell ref="C54:C56"/>
    <mergeCell ref="D54:H56"/>
    <mergeCell ref="X54:X56"/>
    <mergeCell ref="Y54:Y56"/>
    <mergeCell ref="Z54:Z56"/>
    <mergeCell ref="C51:S51"/>
    <mergeCell ref="D53:H53"/>
    <mergeCell ref="I53:M53"/>
    <mergeCell ref="N53:R53"/>
    <mergeCell ref="S53:W53"/>
    <mergeCell ref="AD46:AD48"/>
    <mergeCell ref="X53:Z53"/>
    <mergeCell ref="AA53:AB53"/>
    <mergeCell ref="AE46:AE48"/>
    <mergeCell ref="AF46:AG48"/>
    <mergeCell ref="D47:D48"/>
    <mergeCell ref="H47:H48"/>
    <mergeCell ref="I47:I48"/>
    <mergeCell ref="M47:M48"/>
    <mergeCell ref="N47:N48"/>
    <mergeCell ref="R47:R48"/>
    <mergeCell ref="S47:S48"/>
    <mergeCell ref="B46:B48"/>
    <mergeCell ref="C46:C48"/>
    <mergeCell ref="X46:AB48"/>
    <mergeCell ref="AC46:AC48"/>
    <mergeCell ref="W47:W48"/>
    <mergeCell ref="AD43:AD45"/>
    <mergeCell ref="B43:B45"/>
    <mergeCell ref="C43:C45"/>
    <mergeCell ref="AC43:AC45"/>
    <mergeCell ref="AB44:AB45"/>
    <mergeCell ref="AE43:AE45"/>
    <mergeCell ref="AF43:AG45"/>
    <mergeCell ref="D44:D45"/>
    <mergeCell ref="H44:H45"/>
    <mergeCell ref="I44:I45"/>
    <mergeCell ref="M44:M45"/>
    <mergeCell ref="N44:N45"/>
    <mergeCell ref="R44:R45"/>
    <mergeCell ref="X44:X45"/>
    <mergeCell ref="S43:W45"/>
    <mergeCell ref="AD40:AD42"/>
    <mergeCell ref="AE40:AE42"/>
    <mergeCell ref="AF40:AG42"/>
    <mergeCell ref="D41:D42"/>
    <mergeCell ref="H41:H42"/>
    <mergeCell ref="I41:I42"/>
    <mergeCell ref="M41:M42"/>
    <mergeCell ref="S41:S42"/>
    <mergeCell ref="W41:W42"/>
    <mergeCell ref="X41:X42"/>
    <mergeCell ref="B40:B42"/>
    <mergeCell ref="C40:C42"/>
    <mergeCell ref="N40:R42"/>
    <mergeCell ref="AC40:AC42"/>
    <mergeCell ref="AB41:AB42"/>
    <mergeCell ref="AD37:AD39"/>
    <mergeCell ref="B37:B39"/>
    <mergeCell ref="C37:C39"/>
    <mergeCell ref="AC37:AC39"/>
    <mergeCell ref="AB38:AB39"/>
    <mergeCell ref="AE37:AE39"/>
    <mergeCell ref="AF37:AG39"/>
    <mergeCell ref="D38:D39"/>
    <mergeCell ref="H38:H39"/>
    <mergeCell ref="N38:N39"/>
    <mergeCell ref="R38:R39"/>
    <mergeCell ref="S38:S39"/>
    <mergeCell ref="W38:W39"/>
    <mergeCell ref="X38:X39"/>
    <mergeCell ref="I37:M39"/>
    <mergeCell ref="S35:S36"/>
    <mergeCell ref="W35:W36"/>
    <mergeCell ref="X35:X36"/>
    <mergeCell ref="AB35:AB36"/>
    <mergeCell ref="I35:I36"/>
    <mergeCell ref="M35:M36"/>
    <mergeCell ref="N35:N36"/>
    <mergeCell ref="R35:R36"/>
    <mergeCell ref="X33:AB33"/>
    <mergeCell ref="AC33:AE33"/>
    <mergeCell ref="AF33:AG33"/>
    <mergeCell ref="B34:B36"/>
    <mergeCell ref="C34:C36"/>
    <mergeCell ref="D34:H36"/>
    <mergeCell ref="AC34:AC36"/>
    <mergeCell ref="AD34:AD36"/>
    <mergeCell ref="AE34:AE36"/>
    <mergeCell ref="AF34:AG36"/>
    <mergeCell ref="C31:S31"/>
    <mergeCell ref="B33:C33"/>
    <mergeCell ref="D33:H33"/>
    <mergeCell ref="I33:M33"/>
    <mergeCell ref="N33:R33"/>
    <mergeCell ref="S33:W33"/>
    <mergeCell ref="AA26:AB28"/>
    <mergeCell ref="D27:D28"/>
    <mergeCell ref="H27:H28"/>
    <mergeCell ref="I27:I28"/>
    <mergeCell ref="M27:M28"/>
    <mergeCell ref="N27:N28"/>
    <mergeCell ref="R27:R28"/>
    <mergeCell ref="B26:B28"/>
    <mergeCell ref="C26:C28"/>
    <mergeCell ref="S26:W28"/>
    <mergeCell ref="X26:X28"/>
    <mergeCell ref="Y23:Y25"/>
    <mergeCell ref="Z23:Z25"/>
    <mergeCell ref="B23:B25"/>
    <mergeCell ref="C23:C25"/>
    <mergeCell ref="Y26:Y28"/>
    <mergeCell ref="Z26:Z28"/>
    <mergeCell ref="AA23:AB25"/>
    <mergeCell ref="D24:D25"/>
    <mergeCell ref="H24:H25"/>
    <mergeCell ref="I24:I25"/>
    <mergeCell ref="M24:M25"/>
    <mergeCell ref="S24:S25"/>
    <mergeCell ref="W24:W25"/>
    <mergeCell ref="N23:R25"/>
    <mergeCell ref="X23:X25"/>
    <mergeCell ref="X20:X22"/>
    <mergeCell ref="Y20:Y22"/>
    <mergeCell ref="Z20:Z22"/>
    <mergeCell ref="AA20:AB22"/>
    <mergeCell ref="W18:W19"/>
    <mergeCell ref="B20:B22"/>
    <mergeCell ref="C20:C22"/>
    <mergeCell ref="I20:M22"/>
    <mergeCell ref="D21:D22"/>
    <mergeCell ref="H21:H22"/>
    <mergeCell ref="N21:N22"/>
    <mergeCell ref="R21:R22"/>
    <mergeCell ref="S21:S22"/>
    <mergeCell ref="W21:W22"/>
    <mergeCell ref="M18:M19"/>
    <mergeCell ref="N18:N19"/>
    <mergeCell ref="R18:R19"/>
    <mergeCell ref="S18:S19"/>
    <mergeCell ref="AA16:AB16"/>
    <mergeCell ref="B17:B19"/>
    <mergeCell ref="C17:C19"/>
    <mergeCell ref="D17:H19"/>
    <mergeCell ref="X17:X19"/>
    <mergeCell ref="Y17:Y19"/>
    <mergeCell ref="Z17:Z19"/>
    <mergeCell ref="AA17:AB19"/>
    <mergeCell ref="I18:I19"/>
    <mergeCell ref="D16:H16"/>
    <mergeCell ref="I16:M16"/>
    <mergeCell ref="N16:R16"/>
    <mergeCell ref="S16:W16"/>
    <mergeCell ref="C2:S2"/>
    <mergeCell ref="X16:Z16"/>
    <mergeCell ref="B8:B9"/>
    <mergeCell ref="C8:C9"/>
    <mergeCell ref="N8:R9"/>
    <mergeCell ref="S8:V9"/>
    <mergeCell ref="H9:I11"/>
    <mergeCell ref="C14:S14"/>
  </mergeCells>
  <conditionalFormatting sqref="AA17:AB28 AF34:AG48 AA54:AB65">
    <cfRule type="cellIs" priority="1" dxfId="20" operator="equal" stopIfTrue="1">
      <formula>1</formula>
    </cfRule>
    <cfRule type="cellIs" priority="2" dxfId="21" operator="equal" stopIfTrue="1">
      <formula>2</formula>
    </cfRule>
  </conditionalFormatting>
  <conditionalFormatting sqref="B17:B28 B54:B65">
    <cfRule type="expression" priority="3" dxfId="22" stopIfTrue="1">
      <formula>AA17=1</formula>
    </cfRule>
    <cfRule type="expression" priority="4" dxfId="23" stopIfTrue="1">
      <formula>AA17=2</formula>
    </cfRule>
  </conditionalFormatting>
  <conditionalFormatting sqref="C17:C28 C54:C65">
    <cfRule type="expression" priority="5" dxfId="22" stopIfTrue="1">
      <formula>AA17=1</formula>
    </cfRule>
    <cfRule type="expression" priority="6" dxfId="23" stopIfTrue="1">
      <formula>AA17=2</formula>
    </cfRule>
  </conditionalFormatting>
  <conditionalFormatting sqref="B34:B48">
    <cfRule type="expression" priority="7" dxfId="22" stopIfTrue="1">
      <formula>AF34=1</formula>
    </cfRule>
    <cfRule type="expression" priority="8" dxfId="23" stopIfTrue="1">
      <formula>AF34=2</formula>
    </cfRule>
  </conditionalFormatting>
  <conditionalFormatting sqref="C34:C48">
    <cfRule type="expression" priority="9" dxfId="22" stopIfTrue="1">
      <formula>AF34=1</formula>
    </cfRule>
    <cfRule type="expression" priority="10" dxfId="23" stopIfTrue="1">
      <formula>AF34=2</formula>
    </cfRule>
  </conditionalFormatting>
  <printOptions/>
  <pageMargins left="0.75" right="0.75" top="1" bottom="1" header="0.512" footer="0.512"/>
  <pageSetup horizontalDpi="360" verticalDpi="360" orientation="portrait" paperSize="9" scale="77" r:id="rId2"/>
  <colBreaks count="1" manualBreakCount="1">
    <brk id="3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篠藤眞</dc:creator>
  <cp:keywords/>
  <dc:description/>
  <cp:lastModifiedBy>user</cp:lastModifiedBy>
  <cp:lastPrinted>2017-03-09T13:19:39Z</cp:lastPrinted>
  <dcterms:created xsi:type="dcterms:W3CDTF">2017-03-02T14:35:03Z</dcterms:created>
  <dcterms:modified xsi:type="dcterms:W3CDTF">2021-03-14T12:59:08Z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