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70" activeTab="0"/>
  </bookViews>
  <sheets>
    <sheet name="表紙" sheetId="1" r:id="rId1"/>
    <sheet name="シングルス" sheetId="2" r:id="rId2"/>
    <sheet name="ダブルス" sheetId="3" r:id="rId3"/>
  </sheets>
  <definedNames>
    <definedName name="_xlnm.Print_Area" localSheetId="1">'シングルス'!$A$1:$AH$112</definedName>
    <definedName name="_xlnm.Print_Area" localSheetId="2">'ダブルス'!$A$1:$AH$46</definedName>
    <definedName name="_xlnm.Print_Area" localSheetId="0">'表紙'!$A$1:$K$47</definedName>
  </definedNames>
  <calcPr fullCalcOnLoad="1"/>
</workbook>
</file>

<file path=xl/sharedStrings.xml><?xml version="1.0" encoding="utf-8"?>
<sst xmlns="http://schemas.openxmlformats.org/spreadsheetml/2006/main" count="512" uniqueCount="160">
  <si>
    <t>バドミントン選手権大会</t>
  </si>
  <si>
    <r>
      <rPr>
        <sz val="14"/>
        <color indexed="8"/>
        <rFont val="DejaVu Sans"/>
        <family val="2"/>
      </rPr>
      <t>新居浜ジュニアバドミントン連盟（新居浜</t>
    </r>
    <r>
      <rPr>
        <sz val="14"/>
        <color indexed="8"/>
        <rFont val="ＭＳ Ｐゴシック"/>
        <family val="3"/>
      </rPr>
      <t>JBC)</t>
    </r>
  </si>
  <si>
    <t>新居浜市バドミントン協会</t>
  </si>
  <si>
    <t>新居浜市教育委員会</t>
  </si>
  <si>
    <t>男子シングルス１部</t>
  </si>
  <si>
    <t>男子シングルス２部</t>
  </si>
  <si>
    <t>女子シングルス１部</t>
  </si>
  <si>
    <t>女子シングルス２部</t>
  </si>
  <si>
    <t>女子ダブルス１部</t>
  </si>
  <si>
    <t>女子ダブルス２部</t>
  </si>
  <si>
    <t>期　日</t>
  </si>
  <si>
    <t>場　所</t>
  </si>
  <si>
    <t>主　催</t>
  </si>
  <si>
    <t>後　援</t>
  </si>
  <si>
    <t>第２８回新居浜市小学生</t>
  </si>
  <si>
    <t>令和５年３月４日（土）</t>
  </si>
  <si>
    <t>新居浜市山根体育館</t>
  </si>
  <si>
    <t>伊藤　蒼馬</t>
  </si>
  <si>
    <t>篠原</t>
  </si>
  <si>
    <t>井上</t>
  </si>
  <si>
    <t>伊藤</t>
  </si>
  <si>
    <t>田坂</t>
  </si>
  <si>
    <t>安藤</t>
  </si>
  <si>
    <t>松木</t>
  </si>
  <si>
    <t>小山</t>
  </si>
  <si>
    <t>高島</t>
  </si>
  <si>
    <t>（神　郷）</t>
  </si>
  <si>
    <t>認定優勝</t>
  </si>
  <si>
    <t>(中　萩)</t>
  </si>
  <si>
    <t>田中・加地</t>
  </si>
  <si>
    <t>勝敗</t>
  </si>
  <si>
    <t>順位</t>
  </si>
  <si>
    <t>-</t>
  </si>
  <si>
    <t>-</t>
  </si>
  <si>
    <t>-</t>
  </si>
  <si>
    <t>-</t>
  </si>
  <si>
    <t>-</t>
  </si>
  <si>
    <t>-</t>
  </si>
  <si>
    <t>-</t>
  </si>
  <si>
    <t>-</t>
  </si>
  <si>
    <t>Cブロック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</si>
  <si>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</si>
  <si>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</si>
  <si>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</si>
  <si>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</si>
  <si>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</si>
  <si>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</si>
  <si>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</si>
  <si>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</si>
  <si>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</si>
  <si>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</si>
  <si>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</si>
  <si>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</si>
  <si>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</si>
  <si>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</si>
  <si>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</si>
  <si>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</si>
  <si>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</si>
  <si>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</si>
  <si>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</si>
  <si>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</si>
  <si>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</si>
  <si>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</si>
  <si>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</si>
  <si>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</si>
  <si>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</si>
  <si>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</si>
  <si>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</si>
  <si>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</si>
  <si>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</si>
  <si>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</si>
  <si>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</si>
  <si>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</si>
  <si>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</si>
  <si>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</si>
  <si>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</si>
  <si>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</si>
  <si>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</si>
  <si>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</si>
  <si>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</si>
  <si>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</si>
  <si>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</si>
  <si>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Aブロック</t>
  </si>
  <si>
    <t>Bブロック</t>
  </si>
  <si>
    <t>１位リーグ</t>
  </si>
  <si>
    <t>２位リーグ</t>
  </si>
  <si>
    <t>３位リーグ</t>
  </si>
  <si>
    <t>(中　萩)</t>
  </si>
  <si>
    <t>(大生院)</t>
  </si>
  <si>
    <t>(大生院)</t>
  </si>
  <si>
    <t>(神　郷)</t>
  </si>
  <si>
    <t>(角　野)</t>
  </si>
  <si>
    <t>篠原　康輔</t>
  </si>
  <si>
    <t>井上　達仁</t>
  </si>
  <si>
    <t>伊藤　蒼馬</t>
  </si>
  <si>
    <t>田坂　颯汰</t>
  </si>
  <si>
    <t>安藤　大空</t>
  </si>
  <si>
    <t>續木　蒼馬</t>
  </si>
  <si>
    <t>松木　頼希</t>
  </si>
  <si>
    <t>小山　雄大</t>
  </si>
  <si>
    <t>高島　成史</t>
  </si>
  <si>
    <t>篠原</t>
  </si>
  <si>
    <t>井上</t>
  </si>
  <si>
    <t>伊藤</t>
  </si>
  <si>
    <t>田坂</t>
  </si>
  <si>
    <t>安藤</t>
  </si>
  <si>
    <t>續木</t>
  </si>
  <si>
    <t>松木</t>
  </si>
  <si>
    <t>小山</t>
  </si>
  <si>
    <t>高島</t>
  </si>
  <si>
    <t>(新　小)</t>
  </si>
  <si>
    <t>芝　里依咲</t>
  </si>
  <si>
    <t>上田　優李</t>
  </si>
  <si>
    <t>近藤　優羽</t>
  </si>
  <si>
    <t>山野　喜々</t>
  </si>
  <si>
    <t>芝</t>
  </si>
  <si>
    <t>竹林</t>
  </si>
  <si>
    <t>上田</t>
  </si>
  <si>
    <t>近藤</t>
  </si>
  <si>
    <t>山野</t>
  </si>
  <si>
    <t>(船　木)</t>
  </si>
  <si>
    <t>(多喜浜)</t>
  </si>
  <si>
    <t>田中　千咲</t>
  </si>
  <si>
    <t>加地　由佳</t>
  </si>
  <si>
    <t>和田　悠亜</t>
  </si>
  <si>
    <t>濱田莉愛奈</t>
  </si>
  <si>
    <t>石水　梨羽</t>
  </si>
  <si>
    <t>田中</t>
  </si>
  <si>
    <t>加地</t>
  </si>
  <si>
    <t>和田</t>
  </si>
  <si>
    <t>濱田</t>
  </si>
  <si>
    <t>石水</t>
  </si>
  <si>
    <t>篠原　康輔
大中　悠輔</t>
  </si>
  <si>
    <t>松木　頼希
井上　達仁</t>
  </si>
  <si>
    <t>田坂　颯汰
伊藤　蒼馬</t>
  </si>
  <si>
    <t>安藤　大空
高島　成史</t>
  </si>
  <si>
    <t>續木　蒼馬
小山　雄大</t>
  </si>
  <si>
    <t>篠原・大中</t>
  </si>
  <si>
    <t>松木・井上</t>
  </si>
  <si>
    <t>田坂・伊藤</t>
  </si>
  <si>
    <t>安藤・高島</t>
  </si>
  <si>
    <t>續木・小山</t>
  </si>
  <si>
    <t>(新　小)
(中　萩)</t>
  </si>
  <si>
    <t>近藤　優羽
檜垣　亜胡</t>
  </si>
  <si>
    <t>上田　優李
山野　喜々</t>
  </si>
  <si>
    <t>近藤・檜垣</t>
  </si>
  <si>
    <t>上田・山野</t>
  </si>
  <si>
    <t>和田　悠亜
秋本　玲奈</t>
  </si>
  <si>
    <t>濱田莉愛奈
福田希乃花</t>
  </si>
  <si>
    <t>田中　千咲
加地　由佳</t>
  </si>
  <si>
    <t>石水　梨羽
大西ひまり</t>
  </si>
  <si>
    <t>和田・秋本</t>
  </si>
  <si>
    <t>濱田・福田</t>
  </si>
  <si>
    <t>石水・大西</t>
  </si>
  <si>
    <t>-</t>
  </si>
  <si>
    <t>(大生院)</t>
  </si>
  <si>
    <r>
      <t>竹林　愛乃</t>
    </r>
    <r>
      <rPr>
        <sz val="11"/>
        <color indexed="8"/>
        <rFont val="ＭＳ Ｐゴシック"/>
        <family val="3"/>
      </rPr>
      <t xml:space="preserve">
</t>
    </r>
    <r>
      <rPr>
        <sz val="11"/>
        <color indexed="10"/>
        <rFont val="ＭＳ Ｐゴシック"/>
        <family val="3"/>
      </rPr>
      <t>キケン</t>
    </r>
  </si>
  <si>
    <t>續木</t>
  </si>
  <si>
    <t>ｷ</t>
  </si>
  <si>
    <t>男子ダブルス１部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</si>
</sst>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indexed="8"/>
      <name val="ＭＳ Ｐゴシック"/>
      <family val="3"/>
    </font>
    <font>
      <sz val="10"/>
      <name val="Arial"/>
      <family val="2"/>
    </font>
    <font>
      <b/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17"/>
      <name val="ＭＳ Ｐゴシック"/>
      <family val="3"/>
    </font>
    <font>
      <sz val="10"/>
      <color indexed="19"/>
      <name val="ＭＳ Ｐゴシック"/>
      <family val="3"/>
    </font>
    <font>
      <sz val="10"/>
      <color indexed="16"/>
      <name val="ＭＳ Ｐゴシック"/>
      <family val="3"/>
    </font>
    <font>
      <b/>
      <sz val="10"/>
      <color indexed="9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40"/>
      <color indexed="8"/>
      <name val="DejaVu Sans"/>
      <family val="2"/>
    </font>
    <font>
      <sz val="14"/>
      <color indexed="8"/>
      <name val="DejaVu Sans"/>
      <family val="2"/>
    </font>
    <font>
      <sz val="14"/>
      <color indexed="8"/>
      <name val="ＭＳ Ｐゴシック"/>
      <family val="3"/>
    </font>
    <font>
      <sz val="12"/>
      <name val="Osaka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8"/>
      <color indexed="10"/>
      <name val="DejaVu Sans"/>
      <family val="2"/>
    </font>
    <font>
      <sz val="18"/>
      <name val="ＭＳ ゴシック"/>
      <family val="3"/>
    </font>
    <font>
      <sz val="11"/>
      <name val="ＭＳ ゴシック"/>
      <family val="3"/>
    </font>
    <font>
      <b/>
      <sz val="18"/>
      <color indexed="12"/>
      <name val="DejaVu Sans"/>
      <family val="2"/>
    </font>
    <font>
      <sz val="6"/>
      <name val="ＭＳ Ｐゴシック"/>
      <family val="3"/>
    </font>
    <font>
      <sz val="4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19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8"/>
      <color indexed="12"/>
      <name val="ＭＳ Ｐゴシック"/>
      <family val="3"/>
    </font>
    <font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strike/>
      <sz val="11"/>
      <color indexed="8"/>
      <name val="ＭＳ Ｐゴシック"/>
      <family val="3"/>
    </font>
    <font>
      <strike/>
      <sz val="9"/>
      <color indexed="8"/>
      <name val="ＭＳ Ｐゴシック"/>
      <family val="3"/>
    </font>
    <font>
      <sz val="11"/>
      <color indexed="22"/>
      <name val="ＭＳ Ｐゴシック"/>
      <family val="3"/>
    </font>
    <font>
      <sz val="6"/>
      <color indexed="22"/>
      <name val="ＭＳ Ｐゴシック"/>
      <family val="3"/>
    </font>
    <font>
      <sz val="8"/>
      <color indexed="22"/>
      <name val="ＭＳ Ｐゴシック"/>
      <family val="3"/>
    </font>
    <font>
      <sz val="6"/>
      <color indexed="9"/>
      <name val="ＭＳ Ｐゴシック"/>
      <family val="3"/>
    </font>
    <font>
      <sz val="12"/>
      <color indexed="9"/>
      <name val="ＭＳ ゴシック"/>
      <family val="3"/>
    </font>
    <font>
      <b/>
      <sz val="16"/>
      <color indexed="10"/>
      <name val="Osaka"/>
      <family val="3"/>
    </font>
  </fonts>
  <fills count="2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4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1" fillId="0" borderId="0" applyNumberFormat="0" applyFill="0" applyBorder="0" applyProtection="0">
      <alignment vertical="center"/>
    </xf>
    <xf numFmtId="0" fontId="12" fillId="13" borderId="0" applyNumberFormat="0" applyBorder="0" applyProtection="0">
      <alignment vertical="center"/>
    </xf>
    <xf numFmtId="0" fontId="12" fillId="14" borderId="0" applyNumberFormat="0" applyBorder="0" applyProtection="0">
      <alignment vertical="center"/>
    </xf>
    <xf numFmtId="0" fontId="11" fillId="15" borderId="0" applyNumberFormat="0" applyBorder="0" applyProtection="0">
      <alignment vertical="center"/>
    </xf>
    <xf numFmtId="0" fontId="9" fillId="16" borderId="0" applyNumberFormat="0" applyBorder="0" applyProtection="0">
      <alignment vertical="center"/>
    </xf>
    <xf numFmtId="0" fontId="10" fillId="17" borderId="0" applyNumberFormat="0" applyBorder="0" applyProtection="0">
      <alignment vertical="center"/>
    </xf>
    <xf numFmtId="0" fontId="16" fillId="0" borderId="0">
      <alignment/>
      <protection/>
    </xf>
    <xf numFmtId="0" fontId="6" fillId="0" borderId="0" applyNumberFormat="0" applyFill="0" applyBorder="0" applyProtection="0">
      <alignment vertical="center"/>
    </xf>
    <xf numFmtId="0" fontId="7" fillId="18" borderId="0" applyNumberFormat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8" fillId="19" borderId="0" applyNumberFormat="0" applyBorder="0" applyProtection="0">
      <alignment vertical="center"/>
    </xf>
    <xf numFmtId="0" fontId="5" fillId="19" borderId="1" applyNumberFormat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26" fillId="11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1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9" borderId="0" applyNumberFormat="0" applyBorder="0" applyAlignment="0" applyProtection="0"/>
    <xf numFmtId="9" fontId="1" fillId="0" borderId="0" applyFill="0" applyBorder="0" applyAlignment="0" applyProtection="0"/>
    <xf numFmtId="0" fontId="0" fillId="5" borderId="3" applyNumberFormat="0" applyFont="0" applyAlignment="0" applyProtection="0"/>
    <xf numFmtId="0" fontId="30" fillId="0" borderId="4" applyNumberFormat="0" applyFill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9" borderId="1" applyNumberFormat="0" applyAlignment="0" applyProtection="0"/>
    <xf numFmtId="0" fontId="16" fillId="0" borderId="0">
      <alignment/>
      <protection/>
    </xf>
    <xf numFmtId="0" fontId="41" fillId="6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7" fillId="0" borderId="0" xfId="39" applyFont="1">
      <alignment/>
      <protection/>
    </xf>
    <xf numFmtId="0" fontId="20" fillId="0" borderId="0" xfId="39" applyFont="1" applyAlignment="1">
      <alignment/>
      <protection/>
    </xf>
    <xf numFmtId="0" fontId="17" fillId="0" borderId="0" xfId="39" applyFont="1" applyBorder="1">
      <alignment/>
      <protection/>
    </xf>
    <xf numFmtId="0" fontId="21" fillId="0" borderId="0" xfId="39" applyFont="1">
      <alignment/>
      <protection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5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top"/>
    </xf>
    <xf numFmtId="0" fontId="0" fillId="0" borderId="0" xfId="0" applyBorder="1" applyAlignment="1">
      <alignment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 quotePrefix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9" fillId="0" borderId="0" xfId="39" applyFont="1" applyBorder="1" applyAlignment="1">
      <alignment horizontal="center"/>
      <protection/>
    </xf>
    <xf numFmtId="0" fontId="21" fillId="0" borderId="0" xfId="39" applyFont="1" applyBorder="1" applyAlignment="1">
      <alignment horizontal="center" vertical="center"/>
      <protection/>
    </xf>
    <xf numFmtId="0" fontId="18" fillId="0" borderId="0" xfId="39" applyFont="1" applyBorder="1" applyAlignment="1">
      <alignment horizontal="center" vertical="center"/>
      <protection/>
    </xf>
    <xf numFmtId="0" fontId="17" fillId="0" borderId="0" xfId="39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44" fillId="0" borderId="13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6" fillId="0" borderId="10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9" fillId="0" borderId="13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22" fillId="0" borderId="0" xfId="39" applyFont="1" applyBorder="1" applyAlignment="1">
      <alignment horizont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42" fillId="0" borderId="0" xfId="39" applyFont="1" applyBorder="1" applyAlignment="1">
      <alignment horizontal="center"/>
      <protection/>
    </xf>
    <xf numFmtId="0" fontId="0" fillId="0" borderId="13" xfId="0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54" fillId="0" borderId="0" xfId="39" applyFont="1">
      <alignment/>
      <protection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Excel Built-in Explanatory Text" xfId="39"/>
    <cellStyle name="Footnote" xfId="40"/>
    <cellStyle name="Good" xfId="41"/>
    <cellStyle name="Heading" xfId="42"/>
    <cellStyle name="Heading 1" xfId="43"/>
    <cellStyle name="Heading 2" xfId="44"/>
    <cellStyle name="Neutral" xfId="45"/>
    <cellStyle name="Note" xfId="46"/>
    <cellStyle name="Status" xfId="47"/>
    <cellStyle name="Text" xfId="48"/>
    <cellStyle name="Warning" xfId="49"/>
    <cellStyle name="アクセント 1" xfId="50"/>
    <cellStyle name="アクセント 2" xfId="51"/>
    <cellStyle name="アクセント 3" xfId="52"/>
    <cellStyle name="アクセント 4" xfId="53"/>
    <cellStyle name="アクセント 5" xfId="54"/>
    <cellStyle name="アクセント 6" xfId="55"/>
    <cellStyle name="タイトル" xfId="56"/>
    <cellStyle name="チェック セル" xfId="57"/>
    <cellStyle name="どちらでもない" xfId="58"/>
    <cellStyle name="Percent" xfId="59"/>
    <cellStyle name="メモ" xfId="60"/>
    <cellStyle name="リンク セル" xfId="61"/>
    <cellStyle name="悪い" xfId="62"/>
    <cellStyle name="計算" xfId="63"/>
    <cellStyle name="警告文" xfId="64"/>
    <cellStyle name="Comma [0]" xfId="65"/>
    <cellStyle name="Comma" xfId="66"/>
    <cellStyle name="見出し 1" xfId="67"/>
    <cellStyle name="見出し 2" xfId="68"/>
    <cellStyle name="見出し 3" xfId="69"/>
    <cellStyle name="見出し 4" xfId="70"/>
    <cellStyle name="集計" xfId="71"/>
    <cellStyle name="出力" xfId="72"/>
    <cellStyle name="説明文" xfId="73"/>
    <cellStyle name="Currency [0]" xfId="74"/>
    <cellStyle name="Currency" xfId="75"/>
    <cellStyle name="入力" xfId="76"/>
    <cellStyle name="標準 2" xfId="77"/>
    <cellStyle name="良い" xfId="78"/>
  </cellStyles>
  <dxfs count="4">
    <dxf>
      <font>
        <b/>
        <i val="0"/>
        <color rgb="FFFF0000"/>
      </font>
      <fill>
        <patternFill>
          <bgColor rgb="FFFFFF99"/>
        </patternFill>
      </fill>
      <border/>
    </dxf>
    <dxf>
      <font>
        <b/>
        <i val="0"/>
        <color rgb="FF000080"/>
      </font>
      <fill>
        <patternFill>
          <bgColor rgb="FFFFFF99"/>
        </patternFill>
      </fill>
      <border/>
    </dxf>
    <dxf>
      <font>
        <color rgb="FFFF0000"/>
      </font>
      <border/>
    </dxf>
    <dxf>
      <font>
        <color rgb="FF000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userweb.shikoku.ne.jp/niihama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13</xdr:row>
      <xdr:rowOff>76200</xdr:rowOff>
    </xdr:from>
    <xdr:to>
      <xdr:col>8</xdr:col>
      <xdr:colOff>114300</xdr:colOff>
      <xdr:row>29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219450"/>
          <a:ext cx="2971800" cy="2733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161925</xdr:colOff>
      <xdr:row>2</xdr:row>
      <xdr:rowOff>0</xdr:rowOff>
    </xdr:from>
    <xdr:to>
      <xdr:col>4</xdr:col>
      <xdr:colOff>409575</xdr:colOff>
      <xdr:row>3</xdr:row>
      <xdr:rowOff>76200</xdr:rowOff>
    </xdr:to>
    <xdr:sp>
      <xdr:nvSpPr>
        <xdr:cNvPr id="2" name="Rectangle 133">
          <a:hlinkClick r:id="rId2"/>
        </xdr:cNvPr>
        <xdr:cNvSpPr>
          <a:spLocks/>
        </xdr:cNvSpPr>
      </xdr:nvSpPr>
      <xdr:spPr>
        <a:xfrm>
          <a:off x="1123950" y="342900"/>
          <a:ext cx="1104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top-page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200025</xdr:colOff>
      <xdr:row>32</xdr:row>
      <xdr:rowOff>0</xdr:rowOff>
    </xdr:from>
    <xdr:to>
      <xdr:col>26</xdr:col>
      <xdr:colOff>76200</xdr:colOff>
      <xdr:row>33</xdr:row>
      <xdr:rowOff>19050</xdr:rowOff>
    </xdr:to>
    <xdr:sp>
      <xdr:nvSpPr>
        <xdr:cNvPr id="1" name="CustomShape 1"/>
        <xdr:cNvSpPr>
          <a:spLocks/>
        </xdr:cNvSpPr>
      </xdr:nvSpPr>
      <xdr:spPr>
        <a:xfrm>
          <a:off x="6400800" y="6191250"/>
          <a:ext cx="76200" cy="190500"/>
        </a:xfrm>
        <a:custGeom>
          <a:pathLst>
            <a:path h="205740" w="6858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200025</xdr:colOff>
      <xdr:row>32</xdr:row>
      <xdr:rowOff>0</xdr:rowOff>
    </xdr:from>
    <xdr:to>
      <xdr:col>26</xdr:col>
      <xdr:colOff>76200</xdr:colOff>
      <xdr:row>33</xdr:row>
      <xdr:rowOff>19050</xdr:rowOff>
    </xdr:to>
    <xdr:sp>
      <xdr:nvSpPr>
        <xdr:cNvPr id="2" name="CustomShape 1"/>
        <xdr:cNvSpPr>
          <a:spLocks/>
        </xdr:cNvSpPr>
      </xdr:nvSpPr>
      <xdr:spPr>
        <a:xfrm>
          <a:off x="6400800" y="6191250"/>
          <a:ext cx="76200" cy="190500"/>
        </a:xfrm>
        <a:custGeom>
          <a:pathLst>
            <a:path h="205740" w="6858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200025</xdr:colOff>
      <xdr:row>32</xdr:row>
      <xdr:rowOff>0</xdr:rowOff>
    </xdr:from>
    <xdr:to>
      <xdr:col>26</xdr:col>
      <xdr:colOff>76200</xdr:colOff>
      <xdr:row>33</xdr:row>
      <xdr:rowOff>38100</xdr:rowOff>
    </xdr:to>
    <xdr:sp>
      <xdr:nvSpPr>
        <xdr:cNvPr id="3" name="CustomShape 1"/>
        <xdr:cNvSpPr>
          <a:spLocks/>
        </xdr:cNvSpPr>
      </xdr:nvSpPr>
      <xdr:spPr>
        <a:xfrm>
          <a:off x="6400800" y="6191250"/>
          <a:ext cx="76200" cy="209550"/>
        </a:xfrm>
        <a:custGeom>
          <a:pathLst>
            <a:path h="220980" w="6858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200025</xdr:colOff>
      <xdr:row>32</xdr:row>
      <xdr:rowOff>0</xdr:rowOff>
    </xdr:from>
    <xdr:to>
      <xdr:col>26</xdr:col>
      <xdr:colOff>76200</xdr:colOff>
      <xdr:row>33</xdr:row>
      <xdr:rowOff>19050</xdr:rowOff>
    </xdr:to>
    <xdr:sp>
      <xdr:nvSpPr>
        <xdr:cNvPr id="4" name="CustomShape 1"/>
        <xdr:cNvSpPr>
          <a:spLocks/>
        </xdr:cNvSpPr>
      </xdr:nvSpPr>
      <xdr:spPr>
        <a:xfrm>
          <a:off x="6400800" y="6191250"/>
          <a:ext cx="76200" cy="190500"/>
        </a:xfrm>
        <a:custGeom>
          <a:pathLst>
            <a:path h="205740" w="6858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200025</xdr:colOff>
      <xdr:row>32</xdr:row>
      <xdr:rowOff>0</xdr:rowOff>
    </xdr:from>
    <xdr:to>
      <xdr:col>26</xdr:col>
      <xdr:colOff>76200</xdr:colOff>
      <xdr:row>33</xdr:row>
      <xdr:rowOff>38100</xdr:rowOff>
    </xdr:to>
    <xdr:sp>
      <xdr:nvSpPr>
        <xdr:cNvPr id="5" name="CustomShape 1"/>
        <xdr:cNvSpPr>
          <a:spLocks/>
        </xdr:cNvSpPr>
      </xdr:nvSpPr>
      <xdr:spPr>
        <a:xfrm>
          <a:off x="6400800" y="6191250"/>
          <a:ext cx="76200" cy="209550"/>
        </a:xfrm>
        <a:custGeom>
          <a:pathLst>
            <a:path h="220980" w="6858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200025</xdr:colOff>
      <xdr:row>32</xdr:row>
      <xdr:rowOff>0</xdr:rowOff>
    </xdr:from>
    <xdr:to>
      <xdr:col>26</xdr:col>
      <xdr:colOff>76200</xdr:colOff>
      <xdr:row>33</xdr:row>
      <xdr:rowOff>38100</xdr:rowOff>
    </xdr:to>
    <xdr:sp>
      <xdr:nvSpPr>
        <xdr:cNvPr id="6" name="CustomShape 1"/>
        <xdr:cNvSpPr>
          <a:spLocks/>
        </xdr:cNvSpPr>
      </xdr:nvSpPr>
      <xdr:spPr>
        <a:xfrm>
          <a:off x="6400800" y="6191250"/>
          <a:ext cx="76200" cy="209550"/>
        </a:xfrm>
        <a:custGeom>
          <a:pathLst>
            <a:path h="220980" w="6858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200025</xdr:colOff>
      <xdr:row>32</xdr:row>
      <xdr:rowOff>0</xdr:rowOff>
    </xdr:from>
    <xdr:to>
      <xdr:col>26</xdr:col>
      <xdr:colOff>76200</xdr:colOff>
      <xdr:row>33</xdr:row>
      <xdr:rowOff>38100</xdr:rowOff>
    </xdr:to>
    <xdr:sp>
      <xdr:nvSpPr>
        <xdr:cNvPr id="7" name="CustomShape 1"/>
        <xdr:cNvSpPr>
          <a:spLocks/>
        </xdr:cNvSpPr>
      </xdr:nvSpPr>
      <xdr:spPr>
        <a:xfrm>
          <a:off x="6400800" y="6191250"/>
          <a:ext cx="76200" cy="209550"/>
        </a:xfrm>
        <a:custGeom>
          <a:pathLst>
            <a:path h="220980" w="6858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200025</xdr:colOff>
      <xdr:row>32</xdr:row>
      <xdr:rowOff>0</xdr:rowOff>
    </xdr:from>
    <xdr:to>
      <xdr:col>26</xdr:col>
      <xdr:colOff>76200</xdr:colOff>
      <xdr:row>33</xdr:row>
      <xdr:rowOff>38100</xdr:rowOff>
    </xdr:to>
    <xdr:sp>
      <xdr:nvSpPr>
        <xdr:cNvPr id="8" name="CustomShape 1"/>
        <xdr:cNvSpPr>
          <a:spLocks/>
        </xdr:cNvSpPr>
      </xdr:nvSpPr>
      <xdr:spPr>
        <a:xfrm>
          <a:off x="6400800" y="6191250"/>
          <a:ext cx="76200" cy="209550"/>
        </a:xfrm>
        <a:custGeom>
          <a:pathLst>
            <a:path h="220980" w="6858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200025</xdr:colOff>
      <xdr:row>32</xdr:row>
      <xdr:rowOff>0</xdr:rowOff>
    </xdr:from>
    <xdr:to>
      <xdr:col>26</xdr:col>
      <xdr:colOff>76200</xdr:colOff>
      <xdr:row>33</xdr:row>
      <xdr:rowOff>38100</xdr:rowOff>
    </xdr:to>
    <xdr:sp>
      <xdr:nvSpPr>
        <xdr:cNvPr id="9" name="CustomShape 1"/>
        <xdr:cNvSpPr>
          <a:spLocks/>
        </xdr:cNvSpPr>
      </xdr:nvSpPr>
      <xdr:spPr>
        <a:xfrm>
          <a:off x="6400800" y="6191250"/>
          <a:ext cx="76200" cy="209550"/>
        </a:xfrm>
        <a:custGeom>
          <a:pathLst>
            <a:path h="220980" w="6858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200025</xdr:colOff>
      <xdr:row>32</xdr:row>
      <xdr:rowOff>0</xdr:rowOff>
    </xdr:from>
    <xdr:to>
      <xdr:col>26</xdr:col>
      <xdr:colOff>76200</xdr:colOff>
      <xdr:row>33</xdr:row>
      <xdr:rowOff>19050</xdr:rowOff>
    </xdr:to>
    <xdr:sp>
      <xdr:nvSpPr>
        <xdr:cNvPr id="10" name="CustomShape 1"/>
        <xdr:cNvSpPr>
          <a:spLocks/>
        </xdr:cNvSpPr>
      </xdr:nvSpPr>
      <xdr:spPr>
        <a:xfrm>
          <a:off x="6400800" y="6191250"/>
          <a:ext cx="76200" cy="190500"/>
        </a:xfrm>
        <a:custGeom>
          <a:pathLst>
            <a:path h="205740" w="6858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200025</xdr:colOff>
      <xdr:row>32</xdr:row>
      <xdr:rowOff>0</xdr:rowOff>
    </xdr:from>
    <xdr:to>
      <xdr:col>26</xdr:col>
      <xdr:colOff>76200</xdr:colOff>
      <xdr:row>33</xdr:row>
      <xdr:rowOff>38100</xdr:rowOff>
    </xdr:to>
    <xdr:sp>
      <xdr:nvSpPr>
        <xdr:cNvPr id="11" name="CustomShape 1"/>
        <xdr:cNvSpPr>
          <a:spLocks/>
        </xdr:cNvSpPr>
      </xdr:nvSpPr>
      <xdr:spPr>
        <a:xfrm>
          <a:off x="6400800" y="6191250"/>
          <a:ext cx="76200" cy="209550"/>
        </a:xfrm>
        <a:custGeom>
          <a:pathLst>
            <a:path h="220980" w="6858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200025</xdr:colOff>
      <xdr:row>32</xdr:row>
      <xdr:rowOff>0</xdr:rowOff>
    </xdr:from>
    <xdr:to>
      <xdr:col>26</xdr:col>
      <xdr:colOff>76200</xdr:colOff>
      <xdr:row>33</xdr:row>
      <xdr:rowOff>19050</xdr:rowOff>
    </xdr:to>
    <xdr:sp>
      <xdr:nvSpPr>
        <xdr:cNvPr id="12" name="CustomShape 1"/>
        <xdr:cNvSpPr>
          <a:spLocks/>
        </xdr:cNvSpPr>
      </xdr:nvSpPr>
      <xdr:spPr>
        <a:xfrm>
          <a:off x="6400800" y="6191250"/>
          <a:ext cx="76200" cy="190500"/>
        </a:xfrm>
        <a:custGeom>
          <a:pathLst>
            <a:path h="205740" w="6858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46"/>
  <sheetViews>
    <sheetView showGridLines="0"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8.50390625" style="0" customWidth="1"/>
    <col min="3" max="3" width="2.25390625" style="0" customWidth="1"/>
    <col min="10" max="10" width="11.00390625" style="0" customWidth="1"/>
  </cols>
  <sheetData>
    <row r="3" spans="4:6" ht="13.5">
      <c r="D3" s="7"/>
      <c r="E3" s="7"/>
      <c r="F3" s="7"/>
    </row>
    <row r="4" spans="4:6" ht="13.5">
      <c r="D4" s="7"/>
      <c r="E4" s="7"/>
      <c r="F4" s="7"/>
    </row>
    <row r="5" spans="4:6" ht="13.5">
      <c r="D5" s="7"/>
      <c r="E5" s="7"/>
      <c r="F5" s="7"/>
    </row>
    <row r="6" spans="2:3" ht="49.5">
      <c r="B6" s="9" t="s">
        <v>14</v>
      </c>
      <c r="C6" s="1"/>
    </row>
    <row r="8" spans="2:3" ht="49.5">
      <c r="B8" s="1" t="s">
        <v>0</v>
      </c>
      <c r="C8" s="1"/>
    </row>
    <row r="38" spans="2:5" ht="18">
      <c r="B38" s="8" t="s">
        <v>10</v>
      </c>
      <c r="C38" s="2"/>
      <c r="D38" s="8" t="s">
        <v>15</v>
      </c>
      <c r="E38" s="2"/>
    </row>
    <row r="39" spans="2:5" ht="18">
      <c r="B39" s="2"/>
      <c r="C39" s="2"/>
      <c r="D39" s="2"/>
      <c r="E39" s="2"/>
    </row>
    <row r="40" spans="2:5" ht="18">
      <c r="B40" s="8" t="s">
        <v>11</v>
      </c>
      <c r="C40" s="2"/>
      <c r="D40" s="8" t="s">
        <v>16</v>
      </c>
      <c r="E40" s="2"/>
    </row>
    <row r="41" spans="2:5" ht="18">
      <c r="B41" s="2"/>
      <c r="C41" s="2"/>
      <c r="D41" s="2"/>
      <c r="E41" s="2"/>
    </row>
    <row r="42" spans="2:5" ht="18">
      <c r="B42" s="8" t="s">
        <v>12</v>
      </c>
      <c r="C42" s="2"/>
      <c r="D42" s="2" t="s">
        <v>1</v>
      </c>
      <c r="E42" s="2"/>
    </row>
    <row r="43" spans="2:5" ht="18">
      <c r="B43" s="2"/>
      <c r="C43" s="2"/>
      <c r="D43" s="2"/>
      <c r="E43" s="2"/>
    </row>
    <row r="44" spans="2:5" ht="18">
      <c r="B44" s="8" t="s">
        <v>13</v>
      </c>
      <c r="C44" s="2"/>
      <c r="D44" s="2" t="s">
        <v>2</v>
      </c>
      <c r="E44" s="2"/>
    </row>
    <row r="45" spans="2:5" ht="18">
      <c r="B45" s="2"/>
      <c r="C45" s="2"/>
      <c r="D45" s="2"/>
      <c r="E45" s="2"/>
    </row>
    <row r="46" spans="2:5" ht="18">
      <c r="B46" s="2"/>
      <c r="C46" s="2"/>
      <c r="D46" s="2" t="s">
        <v>3</v>
      </c>
      <c r="E46" s="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AQ112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4.50390625" style="0" customWidth="1"/>
    <col min="2" max="2" width="8.625" style="0" customWidth="1"/>
    <col min="3" max="3" width="10.625" style="0" customWidth="1"/>
    <col min="4" max="33" width="2.625" style="0" customWidth="1"/>
    <col min="34" max="43" width="3.625" style="0" customWidth="1"/>
  </cols>
  <sheetData>
    <row r="2" spans="2:18" s="3" customFormat="1" ht="23.25">
      <c r="B2" s="105" t="s">
        <v>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4"/>
    </row>
    <row r="4" spans="2:34" s="10" customFormat="1" ht="15" customHeight="1">
      <c r="B4" s="42" t="s">
        <v>82</v>
      </c>
      <c r="C4" s="12"/>
      <c r="D4" s="96" t="s">
        <v>101</v>
      </c>
      <c r="E4" s="97"/>
      <c r="F4" s="97"/>
      <c r="G4" s="97"/>
      <c r="H4" s="98"/>
      <c r="I4" s="96" t="s">
        <v>102</v>
      </c>
      <c r="J4" s="97"/>
      <c r="K4" s="97"/>
      <c r="L4" s="97"/>
      <c r="M4" s="98"/>
      <c r="N4" s="96" t="s">
        <v>103</v>
      </c>
      <c r="O4" s="97"/>
      <c r="P4" s="97"/>
      <c r="Q4" s="97"/>
      <c r="R4" s="98"/>
      <c r="S4" s="13"/>
      <c r="T4" s="14" t="s">
        <v>30</v>
      </c>
      <c r="U4" s="14"/>
      <c r="V4" s="96" t="s">
        <v>31</v>
      </c>
      <c r="W4" s="98"/>
      <c r="AA4" s="15"/>
      <c r="AD4" s="130"/>
      <c r="AE4" s="130"/>
      <c r="AF4" s="130"/>
      <c r="AG4" s="130"/>
      <c r="AH4" s="130"/>
    </row>
    <row r="5" spans="2:34" s="10" customFormat="1" ht="15" customHeight="1">
      <c r="B5" s="63" t="s">
        <v>28</v>
      </c>
      <c r="C5" s="54" t="s">
        <v>92</v>
      </c>
      <c r="D5" s="114"/>
      <c r="E5" s="115"/>
      <c r="F5" s="115"/>
      <c r="G5" s="115"/>
      <c r="H5" s="116"/>
      <c r="I5" s="16" t="str">
        <f>IF(I6="","",IF(I6&gt;M6,"○","×"))</f>
        <v>○</v>
      </c>
      <c r="J5" s="17">
        <v>21</v>
      </c>
      <c r="K5" s="18" t="s">
        <v>32</v>
      </c>
      <c r="L5" s="17">
        <v>1</v>
      </c>
      <c r="M5" s="19"/>
      <c r="N5" s="20" t="str">
        <f>IF(N6="","",IF(N6&gt;R6,"○","×"))</f>
        <v>○</v>
      </c>
      <c r="O5" s="17">
        <v>21</v>
      </c>
      <c r="P5" s="18" t="s">
        <v>32</v>
      </c>
      <c r="Q5" s="17">
        <v>5</v>
      </c>
      <c r="R5" s="19"/>
      <c r="S5" s="66">
        <f>IF(I5="","",COUNTIF(I5:R5,"○"))</f>
        <v>2</v>
      </c>
      <c r="T5" s="106" t="s">
        <v>33</v>
      </c>
      <c r="U5" s="109">
        <f>IF(I5="","",COUNTIF(I5:R5,"×"))</f>
        <v>0</v>
      </c>
      <c r="V5" s="66">
        <f>IF(AD6="","",RANK(AD6,AD5:AD13))</f>
        <v>1</v>
      </c>
      <c r="W5" s="109"/>
      <c r="X5" s="21"/>
      <c r="Y5" s="21"/>
      <c r="Z5" s="15"/>
      <c r="AA5" s="15"/>
      <c r="AD5" s="130"/>
      <c r="AE5" s="130">
        <f>IF(J5="","",IF(J5&gt;L5,1,0))</f>
        <v>1</v>
      </c>
      <c r="AF5" s="130">
        <f>IF(L5="","",IF(J5&lt;L5,1,0))</f>
        <v>0</v>
      </c>
      <c r="AG5" s="130">
        <f>IF(O5="","",IF(O5&gt;Q5,1,0))</f>
        <v>1</v>
      </c>
      <c r="AH5" s="130">
        <f>IF(Q5="","",IF(O5&lt;Q5,1,0))</f>
        <v>0</v>
      </c>
    </row>
    <row r="6" spans="2:34" s="10" customFormat="1" ht="15" customHeight="1">
      <c r="B6" s="64"/>
      <c r="C6" s="55"/>
      <c r="D6" s="117"/>
      <c r="E6" s="118"/>
      <c r="F6" s="118"/>
      <c r="G6" s="118"/>
      <c r="H6" s="119"/>
      <c r="I6" s="57">
        <f>IF(J5="","",SUM(AE5:AE7))</f>
        <v>2</v>
      </c>
      <c r="J6" s="21">
        <v>21</v>
      </c>
      <c r="K6" s="18" t="s">
        <v>32</v>
      </c>
      <c r="L6" s="21">
        <v>0</v>
      </c>
      <c r="M6" s="112">
        <f>IF(L5="","",SUM(AF5:AF7))</f>
        <v>0</v>
      </c>
      <c r="N6" s="57">
        <f>IF(O5="","",SUM(AG5:AG7))</f>
        <v>2</v>
      </c>
      <c r="O6" s="22">
        <v>21</v>
      </c>
      <c r="P6" s="18" t="s">
        <v>32</v>
      </c>
      <c r="Q6" s="22">
        <v>10</v>
      </c>
      <c r="R6" s="112">
        <f>IF(Q5="","",SUM(AH5:AH7))</f>
        <v>0</v>
      </c>
      <c r="S6" s="67"/>
      <c r="T6" s="107"/>
      <c r="U6" s="110"/>
      <c r="V6" s="67"/>
      <c r="W6" s="110"/>
      <c r="X6" s="21"/>
      <c r="Y6" s="21"/>
      <c r="Z6" s="15"/>
      <c r="AA6" s="15"/>
      <c r="AD6" s="131">
        <f>IF(S5="","",S5*1000+(I6+N6)*100+((I6+N6)-(M6+R6))*10+((SUM(J5:J7)+SUM(O5:O7))-(SUM(L5:L7)+SUM(Q5:Q7))))</f>
        <v>2508</v>
      </c>
      <c r="AE6" s="130">
        <f>IF(J6="","",IF(J6&gt;L6,1,0))</f>
        <v>1</v>
      </c>
      <c r="AF6" s="130">
        <f>IF(L6="","",IF(J6&lt;L6,1,0))</f>
        <v>0</v>
      </c>
      <c r="AG6" s="130">
        <f>IF(O6="","",IF(O6&gt;Q6,1,0))</f>
        <v>1</v>
      </c>
      <c r="AH6" s="130">
        <f>IF(Q6="","",IF(O6&lt;Q6,1,0))</f>
        <v>0</v>
      </c>
    </row>
    <row r="7" spans="2:34" s="10" customFormat="1" ht="15" customHeight="1">
      <c r="B7" s="65"/>
      <c r="C7" s="56"/>
      <c r="D7" s="120"/>
      <c r="E7" s="121"/>
      <c r="F7" s="121"/>
      <c r="G7" s="121"/>
      <c r="H7" s="122"/>
      <c r="I7" s="58"/>
      <c r="J7" s="23"/>
      <c r="K7" s="18" t="s">
        <v>32</v>
      </c>
      <c r="L7" s="23"/>
      <c r="M7" s="113"/>
      <c r="N7" s="58"/>
      <c r="O7" s="24"/>
      <c r="P7" s="18" t="s">
        <v>32</v>
      </c>
      <c r="Q7" s="24"/>
      <c r="R7" s="113"/>
      <c r="S7" s="68"/>
      <c r="T7" s="108"/>
      <c r="U7" s="111"/>
      <c r="V7" s="68"/>
      <c r="W7" s="111"/>
      <c r="X7" s="21"/>
      <c r="Y7" s="21"/>
      <c r="Z7" s="25"/>
      <c r="AA7" s="25"/>
      <c r="AD7" s="130"/>
      <c r="AE7" s="130">
        <f>IF(J7="","",IF(J7&gt;L7,1,0))</f>
      </c>
      <c r="AF7" s="130">
        <f>IF(L7="","",IF(J7&lt;L7,1,0))</f>
      </c>
      <c r="AG7" s="130">
        <f>IF(O7="","",IF(O7&gt;Q7,1,0))</f>
      </c>
      <c r="AH7" s="130">
        <f>IF(Q7="","",IF(O7&lt;Q7,1,0))</f>
      </c>
    </row>
    <row r="8" spans="2:34" s="10" customFormat="1" ht="15" customHeight="1">
      <c r="B8" s="63" t="s">
        <v>88</v>
      </c>
      <c r="C8" s="54" t="s">
        <v>93</v>
      </c>
      <c r="D8" s="16" t="str">
        <f>IF(E8="","",IF(D9&gt;H9,"○","×"))</f>
        <v>×</v>
      </c>
      <c r="E8" s="17">
        <f>IF(L5="","",L5)</f>
        <v>1</v>
      </c>
      <c r="F8" s="26" t="s">
        <v>34</v>
      </c>
      <c r="G8" s="17">
        <f>IF(J5="","",J5)</f>
        <v>21</v>
      </c>
      <c r="H8" s="27"/>
      <c r="I8" s="114"/>
      <c r="J8" s="115"/>
      <c r="K8" s="115"/>
      <c r="L8" s="115"/>
      <c r="M8" s="116"/>
      <c r="N8" s="16" t="str">
        <f>IF(O8="","",IF(N9&gt;R9,"○","×"))</f>
        <v>×</v>
      </c>
      <c r="O8" s="17">
        <v>20</v>
      </c>
      <c r="P8" s="26" t="s">
        <v>34</v>
      </c>
      <c r="Q8" s="17">
        <v>22</v>
      </c>
      <c r="R8" s="28"/>
      <c r="S8" s="66">
        <f>IF(D8="","",COUNTIF(D8:R10,"○"))</f>
        <v>0</v>
      </c>
      <c r="T8" s="106" t="s">
        <v>33</v>
      </c>
      <c r="U8" s="109">
        <f>IF(D8="","",COUNTIF(D8:R10,"×"))</f>
        <v>2</v>
      </c>
      <c r="V8" s="66">
        <f>IF(AD9="","",RANK(AD9,AD5:AD13))</f>
        <v>3</v>
      </c>
      <c r="W8" s="109"/>
      <c r="X8" s="21"/>
      <c r="Y8" s="21"/>
      <c r="Z8" s="25"/>
      <c r="AA8" s="25"/>
      <c r="AD8" s="130"/>
      <c r="AE8" s="130">
        <f>IF(O8="","",IF(O8&gt;Q8,1,0))</f>
        <v>0</v>
      </c>
      <c r="AF8" s="130">
        <f>IF(Q8="","",IF(O8&lt;Q8,1,0))</f>
        <v>1</v>
      </c>
      <c r="AG8" s="130"/>
      <c r="AH8" s="130"/>
    </row>
    <row r="9" spans="2:34" s="10" customFormat="1" ht="15" customHeight="1">
      <c r="B9" s="64"/>
      <c r="C9" s="55"/>
      <c r="D9" s="57">
        <f>M6</f>
        <v>0</v>
      </c>
      <c r="E9" s="21">
        <f>IF(L6="","",L6)</f>
        <v>0</v>
      </c>
      <c r="F9" s="18" t="s">
        <v>35</v>
      </c>
      <c r="G9" s="21">
        <f>IF(J6="","",J6)</f>
        <v>21</v>
      </c>
      <c r="H9" s="112">
        <f>I6</f>
        <v>2</v>
      </c>
      <c r="I9" s="117"/>
      <c r="J9" s="118"/>
      <c r="K9" s="118"/>
      <c r="L9" s="118"/>
      <c r="M9" s="119"/>
      <c r="N9" s="57">
        <f>IF(O8="","",SUM(AE8:AE10))</f>
        <v>0</v>
      </c>
      <c r="O9" s="21">
        <v>12</v>
      </c>
      <c r="P9" s="18" t="s">
        <v>36</v>
      </c>
      <c r="Q9" s="21">
        <v>21</v>
      </c>
      <c r="R9" s="112">
        <f>IF(Q8="","",SUM(AF8:AF10))</f>
        <v>2</v>
      </c>
      <c r="S9" s="67"/>
      <c r="T9" s="107"/>
      <c r="U9" s="110"/>
      <c r="V9" s="67"/>
      <c r="W9" s="110"/>
      <c r="X9" s="21"/>
      <c r="Y9" s="21"/>
      <c r="Z9" s="25"/>
      <c r="AA9" s="25"/>
      <c r="AD9" s="131">
        <f>IF(S8="","",S8*1000+(D9+N9)*100+((D9+N9)-(H9+R9))*10+((SUM(E8:E10)+SUM(O8:O10))-(SUM(G8:G10)+SUM(Q8:Q10))))</f>
        <v>-92</v>
      </c>
      <c r="AE9" s="130">
        <f>IF(O9="","",IF(O9&gt;Q9,1,0))</f>
        <v>0</v>
      </c>
      <c r="AF9" s="130">
        <f>IF(Q9="","",IF(O9&lt;Q9,1,0))</f>
        <v>1</v>
      </c>
      <c r="AG9" s="130"/>
      <c r="AH9" s="130"/>
    </row>
    <row r="10" spans="2:34" s="10" customFormat="1" ht="15" customHeight="1">
      <c r="B10" s="65"/>
      <c r="C10" s="56"/>
      <c r="D10" s="58"/>
      <c r="E10" s="23">
        <f>IF(L7="","",L7)</f>
      </c>
      <c r="F10" s="29" t="s">
        <v>32</v>
      </c>
      <c r="G10" s="23">
        <f>IF(J7="","",J7)</f>
      </c>
      <c r="H10" s="113"/>
      <c r="I10" s="120"/>
      <c r="J10" s="121"/>
      <c r="K10" s="121"/>
      <c r="L10" s="121"/>
      <c r="M10" s="122"/>
      <c r="N10" s="58"/>
      <c r="O10" s="23"/>
      <c r="P10" s="18" t="s">
        <v>32</v>
      </c>
      <c r="Q10" s="23"/>
      <c r="R10" s="113"/>
      <c r="S10" s="68"/>
      <c r="T10" s="108"/>
      <c r="U10" s="111"/>
      <c r="V10" s="68"/>
      <c r="W10" s="111"/>
      <c r="X10" s="21"/>
      <c r="Y10" s="21"/>
      <c r="Z10" s="25"/>
      <c r="AA10" s="25"/>
      <c r="AD10" s="130"/>
      <c r="AE10" s="130">
        <f>IF(O10="","",IF(O10&gt;Q10,1,0))</f>
      </c>
      <c r="AF10" s="130">
        <f>IF(Q10="","",IF(O10&lt;Q10,1,0))</f>
      </c>
      <c r="AG10" s="130"/>
      <c r="AH10" s="130"/>
    </row>
    <row r="11" spans="2:34" s="10" customFormat="1" ht="15" customHeight="1">
      <c r="B11" s="64" t="s">
        <v>90</v>
      </c>
      <c r="C11" s="54" t="s">
        <v>94</v>
      </c>
      <c r="D11" s="16" t="str">
        <f>IF(E11="","",IF(D12&gt;H12,"○","×"))</f>
        <v>×</v>
      </c>
      <c r="E11" s="17">
        <f>IF(Q5="","",Q5)</f>
        <v>5</v>
      </c>
      <c r="F11" s="26" t="s">
        <v>37</v>
      </c>
      <c r="G11" s="17">
        <f>IF(O5="","",O5)</f>
        <v>21</v>
      </c>
      <c r="H11" s="28"/>
      <c r="I11" s="16" t="str">
        <f>IF(J11="","",IF(I12&gt;M12,"○","×"))</f>
        <v>○</v>
      </c>
      <c r="J11" s="17">
        <f>IF(Q8="","",Q8)</f>
        <v>22</v>
      </c>
      <c r="K11" s="18" t="s">
        <v>37</v>
      </c>
      <c r="L11" s="17">
        <f>IF(O8="","",O8)</f>
        <v>20</v>
      </c>
      <c r="M11" s="28"/>
      <c r="N11" s="114"/>
      <c r="O11" s="115"/>
      <c r="P11" s="115"/>
      <c r="Q11" s="115"/>
      <c r="R11" s="116"/>
      <c r="S11" s="66">
        <f>IF(D11="","",COUNTIF(D11:M11,"○"))</f>
        <v>1</v>
      </c>
      <c r="T11" s="106" t="s">
        <v>33</v>
      </c>
      <c r="U11" s="109">
        <f>IF(D11="","",COUNTIF(D11:M11,"×"))</f>
        <v>1</v>
      </c>
      <c r="V11" s="66">
        <f>IF(AD12="","",RANK(AD12,AD5:AD13))</f>
        <v>2</v>
      </c>
      <c r="W11" s="109"/>
      <c r="X11" s="21"/>
      <c r="Y11" s="21"/>
      <c r="Z11" s="25"/>
      <c r="AA11" s="25"/>
      <c r="AD11" s="130"/>
      <c r="AE11" s="130"/>
      <c r="AF11" s="130"/>
      <c r="AG11" s="130"/>
      <c r="AH11" s="130"/>
    </row>
    <row r="12" spans="2:34" s="10" customFormat="1" ht="15" customHeight="1">
      <c r="B12" s="64"/>
      <c r="C12" s="55"/>
      <c r="D12" s="57">
        <f>R6</f>
        <v>0</v>
      </c>
      <c r="E12" s="21">
        <f>IF(Q6="","",Q6)</f>
        <v>10</v>
      </c>
      <c r="F12" s="18" t="s">
        <v>38</v>
      </c>
      <c r="G12" s="21">
        <f>IF(O6="","",O6)</f>
        <v>21</v>
      </c>
      <c r="H12" s="112">
        <f>N6</f>
        <v>2</v>
      </c>
      <c r="I12" s="57">
        <f>R9</f>
        <v>2</v>
      </c>
      <c r="J12" s="21">
        <f>IF(Q9="","",Q9)</f>
        <v>21</v>
      </c>
      <c r="K12" s="18" t="s">
        <v>39</v>
      </c>
      <c r="L12" s="22">
        <f>IF(O9="","",O9)</f>
        <v>12</v>
      </c>
      <c r="M12" s="112">
        <f>N9</f>
        <v>0</v>
      </c>
      <c r="N12" s="117"/>
      <c r="O12" s="118"/>
      <c r="P12" s="118"/>
      <c r="Q12" s="118"/>
      <c r="R12" s="119"/>
      <c r="S12" s="67"/>
      <c r="T12" s="107"/>
      <c r="U12" s="110"/>
      <c r="V12" s="67"/>
      <c r="W12" s="110"/>
      <c r="X12" s="21"/>
      <c r="Y12" s="21"/>
      <c r="Z12" s="25"/>
      <c r="AA12" s="25"/>
      <c r="AD12" s="131">
        <f>IF(S11="","",S11*1000+(D12+I12)*100+((D12+I12)-(H12+M12))*10+((SUM(E11:E13)+SUM(J11:J13))-(SUM(G11:G13)+SUM(L11:L13))))</f>
        <v>1184</v>
      </c>
      <c r="AE12" s="130"/>
      <c r="AF12" s="130"/>
      <c r="AG12" s="130"/>
      <c r="AH12" s="130"/>
    </row>
    <row r="13" spans="2:34" s="10" customFormat="1" ht="15" customHeight="1">
      <c r="B13" s="65"/>
      <c r="C13" s="56"/>
      <c r="D13" s="58"/>
      <c r="E13" s="23">
        <f>IF(Q7="","",Q7)</f>
      </c>
      <c r="F13" s="29" t="s">
        <v>32</v>
      </c>
      <c r="G13" s="23">
        <f>IF(O7="","",O7)</f>
      </c>
      <c r="H13" s="113"/>
      <c r="I13" s="58"/>
      <c r="J13" s="23">
        <f>IF(Q10="","",Q10)</f>
      </c>
      <c r="K13" s="18" t="s">
        <v>32</v>
      </c>
      <c r="L13" s="24">
        <f>IF(O10="","",O10)</f>
      </c>
      <c r="M13" s="113"/>
      <c r="N13" s="120"/>
      <c r="O13" s="121"/>
      <c r="P13" s="121"/>
      <c r="Q13" s="121"/>
      <c r="R13" s="122"/>
      <c r="S13" s="68"/>
      <c r="T13" s="108"/>
      <c r="U13" s="111"/>
      <c r="V13" s="68"/>
      <c r="W13" s="111"/>
      <c r="X13" s="21"/>
      <c r="Y13" s="21"/>
      <c r="Z13" s="25"/>
      <c r="AA13" s="25"/>
      <c r="AD13" s="130"/>
      <c r="AE13" s="130"/>
      <c r="AF13" s="130"/>
      <c r="AG13" s="130"/>
      <c r="AH13" s="130"/>
    </row>
    <row r="14" spans="2:34" s="30" customFormat="1" ht="15" customHeight="1">
      <c r="B14" s="31"/>
      <c r="C14" s="31"/>
      <c r="E14" s="32"/>
      <c r="F14" s="32"/>
      <c r="G14" s="32"/>
      <c r="J14" s="32"/>
      <c r="K14" s="32"/>
      <c r="L14" s="32"/>
      <c r="O14" s="32"/>
      <c r="P14" s="32"/>
      <c r="Q14" s="32"/>
      <c r="R14" s="32"/>
      <c r="AD14" s="130"/>
      <c r="AE14" s="130"/>
      <c r="AF14" s="130"/>
      <c r="AG14" s="130"/>
      <c r="AH14" s="130"/>
    </row>
    <row r="15" spans="2:34" s="10" customFormat="1" ht="15" customHeight="1">
      <c r="B15" s="42" t="s">
        <v>83</v>
      </c>
      <c r="C15" s="12"/>
      <c r="D15" s="96" t="s">
        <v>104</v>
      </c>
      <c r="E15" s="97"/>
      <c r="F15" s="97"/>
      <c r="G15" s="97"/>
      <c r="H15" s="98"/>
      <c r="I15" s="96" t="s">
        <v>105</v>
      </c>
      <c r="J15" s="97"/>
      <c r="K15" s="97"/>
      <c r="L15" s="97"/>
      <c r="M15" s="98"/>
      <c r="N15" s="96" t="s">
        <v>106</v>
      </c>
      <c r="O15" s="97"/>
      <c r="P15" s="97"/>
      <c r="Q15" s="97"/>
      <c r="R15" s="98"/>
      <c r="S15" s="13"/>
      <c r="T15" s="14" t="s">
        <v>30</v>
      </c>
      <c r="U15" s="14"/>
      <c r="V15" s="96" t="s">
        <v>31</v>
      </c>
      <c r="W15" s="98"/>
      <c r="AA15" s="15"/>
      <c r="AD15" s="130"/>
      <c r="AE15" s="130"/>
      <c r="AF15" s="130"/>
      <c r="AG15" s="130"/>
      <c r="AH15" s="130"/>
    </row>
    <row r="16" spans="2:34" s="10" customFormat="1" ht="15" customHeight="1">
      <c r="B16" s="63" t="s">
        <v>90</v>
      </c>
      <c r="C16" s="54" t="s">
        <v>95</v>
      </c>
      <c r="D16" s="114"/>
      <c r="E16" s="115"/>
      <c r="F16" s="115"/>
      <c r="G16" s="115"/>
      <c r="H16" s="116"/>
      <c r="I16" s="16" t="str">
        <f>IF(I17="","",IF(I17&gt;M17,"○","×"))</f>
        <v>○</v>
      </c>
      <c r="J16" s="17">
        <v>21</v>
      </c>
      <c r="K16" s="18" t="s">
        <v>32</v>
      </c>
      <c r="L16" s="17">
        <v>11</v>
      </c>
      <c r="M16" s="19"/>
      <c r="N16" s="20" t="str">
        <f>IF(N17="","",IF(N17&gt;R17,"○","×"))</f>
        <v>○</v>
      </c>
      <c r="O16" s="17">
        <v>21</v>
      </c>
      <c r="P16" s="18" t="s">
        <v>32</v>
      </c>
      <c r="Q16" s="17">
        <v>9</v>
      </c>
      <c r="R16" s="19"/>
      <c r="S16" s="66">
        <f>IF(I16="","",COUNTIF(I16:R16,"○"))</f>
        <v>2</v>
      </c>
      <c r="T16" s="106" t="s">
        <v>33</v>
      </c>
      <c r="U16" s="109">
        <f>IF(I16="","",COUNTIF(I16:R16,"×"))</f>
        <v>0</v>
      </c>
      <c r="V16" s="66">
        <f>IF(AD17="","",RANK(AD17,AD16:AD24))</f>
        <v>1</v>
      </c>
      <c r="W16" s="109"/>
      <c r="X16" s="21"/>
      <c r="Y16" s="21"/>
      <c r="Z16" s="15"/>
      <c r="AA16" s="15"/>
      <c r="AD16" s="130"/>
      <c r="AE16" s="130">
        <f>IF(J16="","",IF(J16&gt;L16,1,0))</f>
        <v>1</v>
      </c>
      <c r="AF16" s="130">
        <f>IF(L16="","",IF(J16&lt;L16,1,0))</f>
        <v>0</v>
      </c>
      <c r="AG16" s="130">
        <f>IF(O16="","",IF(O16&gt;Q16,1,0))</f>
        <v>1</v>
      </c>
      <c r="AH16" s="130">
        <f>IF(Q16="","",IF(O16&lt;Q16,1,0))</f>
        <v>0</v>
      </c>
    </row>
    <row r="17" spans="2:34" s="10" customFormat="1" ht="15" customHeight="1">
      <c r="B17" s="64"/>
      <c r="C17" s="55"/>
      <c r="D17" s="117"/>
      <c r="E17" s="118"/>
      <c r="F17" s="118"/>
      <c r="G17" s="118"/>
      <c r="H17" s="119"/>
      <c r="I17" s="57">
        <f>IF(J16="","",SUM(AE16:AE18))</f>
        <v>2</v>
      </c>
      <c r="J17" s="21">
        <v>21</v>
      </c>
      <c r="K17" s="18" t="s">
        <v>32</v>
      </c>
      <c r="L17" s="21">
        <v>13</v>
      </c>
      <c r="M17" s="112">
        <f>IF(L16="","",SUM(AF16:AF18))</f>
        <v>0</v>
      </c>
      <c r="N17" s="57">
        <f>IF(O16="","",SUM(AG16:AG18))</f>
        <v>2</v>
      </c>
      <c r="O17" s="22">
        <v>21</v>
      </c>
      <c r="P17" s="18" t="s">
        <v>32</v>
      </c>
      <c r="Q17" s="22">
        <v>2</v>
      </c>
      <c r="R17" s="112">
        <f>IF(Q16="","",SUM(AH16:AH18))</f>
        <v>0</v>
      </c>
      <c r="S17" s="67"/>
      <c r="T17" s="107"/>
      <c r="U17" s="110"/>
      <c r="V17" s="67"/>
      <c r="W17" s="110"/>
      <c r="X17" s="21"/>
      <c r="Y17" s="21"/>
      <c r="Z17" s="15"/>
      <c r="AA17" s="15"/>
      <c r="AD17" s="131">
        <f>IF(S16="","",S16*1000+(I17+N17)*100+((I17+N17)-(M17+R17))*10+((SUM(J16:J18)+SUM(O16:O18))-(SUM(L16:L18)+SUM(Q16:Q18))))</f>
        <v>2489</v>
      </c>
      <c r="AE17" s="130">
        <f>IF(J17="","",IF(J17&gt;L17,1,0))</f>
        <v>1</v>
      </c>
      <c r="AF17" s="130">
        <f>IF(L17="","",IF(J17&lt;L17,1,0))</f>
        <v>0</v>
      </c>
      <c r="AG17" s="130">
        <f>IF(O17="","",IF(O17&gt;Q17,1,0))</f>
        <v>1</v>
      </c>
      <c r="AH17" s="130">
        <f>IF(Q17="","",IF(O17&lt;Q17,1,0))</f>
        <v>0</v>
      </c>
    </row>
    <row r="18" spans="2:34" s="10" customFormat="1" ht="15" customHeight="1">
      <c r="B18" s="65"/>
      <c r="C18" s="56"/>
      <c r="D18" s="120"/>
      <c r="E18" s="121"/>
      <c r="F18" s="121"/>
      <c r="G18" s="121"/>
      <c r="H18" s="122"/>
      <c r="I18" s="58"/>
      <c r="J18" s="23"/>
      <c r="K18" s="18" t="s">
        <v>41</v>
      </c>
      <c r="L18" s="23"/>
      <c r="M18" s="113"/>
      <c r="N18" s="58"/>
      <c r="O18" s="24"/>
      <c r="P18" s="18" t="s">
        <v>41</v>
      </c>
      <c r="Q18" s="24"/>
      <c r="R18" s="113"/>
      <c r="S18" s="68"/>
      <c r="T18" s="108"/>
      <c r="U18" s="111"/>
      <c r="V18" s="68"/>
      <c r="W18" s="111"/>
      <c r="X18" s="21"/>
      <c r="Y18" s="21"/>
      <c r="Z18" s="25"/>
      <c r="AA18" s="25"/>
      <c r="AD18" s="130"/>
      <c r="AE18" s="130">
        <f>IF(J18="","",IF(J18&gt;L18,1,0))</f>
      </c>
      <c r="AF18" s="130">
        <f>IF(L18="","",IF(J18&lt;L18,1,0))</f>
      </c>
      <c r="AG18" s="130">
        <f>IF(O18="","",IF(O18&gt;Q18,1,0))</f>
      </c>
      <c r="AH18" s="130">
        <f>IF(Q18="","",IF(O18&lt;Q18,1,0))</f>
      </c>
    </row>
    <row r="19" spans="2:34" s="10" customFormat="1" ht="15" customHeight="1">
      <c r="B19" s="63" t="s">
        <v>91</v>
      </c>
      <c r="C19" s="54" t="s">
        <v>96</v>
      </c>
      <c r="D19" s="16" t="str">
        <f>IF(E19="","",IF(D20&gt;H20,"○","×"))</f>
        <v>×</v>
      </c>
      <c r="E19" s="17">
        <f>IF(L16="","",L16)</f>
        <v>11</v>
      </c>
      <c r="F19" s="26" t="s">
        <v>41</v>
      </c>
      <c r="G19" s="17">
        <f>IF(J16="","",J16)</f>
        <v>21</v>
      </c>
      <c r="H19" s="27"/>
      <c r="I19" s="114"/>
      <c r="J19" s="115"/>
      <c r="K19" s="115"/>
      <c r="L19" s="115"/>
      <c r="M19" s="116"/>
      <c r="N19" s="16" t="str">
        <f>IF(O19="","",IF(N20&gt;R20,"○","×"))</f>
        <v>○</v>
      </c>
      <c r="O19" s="17">
        <v>21</v>
      </c>
      <c r="P19" s="26" t="s">
        <v>41</v>
      </c>
      <c r="Q19" s="17">
        <v>17</v>
      </c>
      <c r="R19" s="28"/>
      <c r="S19" s="66">
        <f>IF(D19="","",COUNTIF(D19:R21,"○"))</f>
        <v>1</v>
      </c>
      <c r="T19" s="106" t="s">
        <v>33</v>
      </c>
      <c r="U19" s="109">
        <f>IF(D19="","",COUNTIF(D19:R21,"×"))</f>
        <v>1</v>
      </c>
      <c r="V19" s="66">
        <f>IF(AD20="","",RANK(AD20,AD16:AD24))</f>
        <v>2</v>
      </c>
      <c r="W19" s="109"/>
      <c r="X19" s="21"/>
      <c r="Y19" s="21"/>
      <c r="Z19" s="25"/>
      <c r="AA19" s="25"/>
      <c r="AD19" s="130"/>
      <c r="AE19" s="130">
        <f>IF(O19="","",IF(O19&gt;Q19,1,0))</f>
        <v>1</v>
      </c>
      <c r="AF19" s="130">
        <f>IF(Q19="","",IF(O19&lt;Q19,1,0))</f>
        <v>0</v>
      </c>
      <c r="AG19" s="130"/>
      <c r="AH19" s="130"/>
    </row>
    <row r="20" spans="2:34" s="10" customFormat="1" ht="15" customHeight="1">
      <c r="B20" s="64"/>
      <c r="C20" s="55"/>
      <c r="D20" s="57">
        <f>M17</f>
        <v>0</v>
      </c>
      <c r="E20" s="21">
        <f>IF(L17="","",L17)</f>
        <v>13</v>
      </c>
      <c r="F20" s="18" t="s">
        <v>42</v>
      </c>
      <c r="G20" s="21">
        <f>IF(J17="","",J17)</f>
        <v>21</v>
      </c>
      <c r="H20" s="112">
        <f>I17</f>
        <v>2</v>
      </c>
      <c r="I20" s="117"/>
      <c r="J20" s="118"/>
      <c r="K20" s="118"/>
      <c r="L20" s="118"/>
      <c r="M20" s="119"/>
      <c r="N20" s="57">
        <f>IF(O19="","",SUM(AE19:AE21))</f>
        <v>2</v>
      </c>
      <c r="O20" s="21">
        <v>21</v>
      </c>
      <c r="P20" s="18" t="s">
        <v>43</v>
      </c>
      <c r="Q20" s="21">
        <v>14</v>
      </c>
      <c r="R20" s="112">
        <f>IF(Q19="","",SUM(AF19:AF21))</f>
        <v>0</v>
      </c>
      <c r="S20" s="67"/>
      <c r="T20" s="107"/>
      <c r="U20" s="110"/>
      <c r="V20" s="67"/>
      <c r="W20" s="110"/>
      <c r="X20" s="21"/>
      <c r="Y20" s="21"/>
      <c r="Z20" s="25"/>
      <c r="AA20" s="25"/>
      <c r="AD20" s="131">
        <f>IF(S19="","",S19*1000+(D20+N20)*100+((D20+N20)-(H20+R20))*10+((SUM(E19:E21)+SUM(O19:O21))-(SUM(G19:G21)+SUM(Q19:Q21))))</f>
        <v>1193</v>
      </c>
      <c r="AE20" s="130">
        <f>IF(O20="","",IF(O20&gt;Q20,1,0))</f>
        <v>1</v>
      </c>
      <c r="AF20" s="130">
        <f>IF(Q20="","",IF(O20&lt;Q20,1,0))</f>
        <v>0</v>
      </c>
      <c r="AG20" s="130"/>
      <c r="AH20" s="130"/>
    </row>
    <row r="21" spans="2:34" s="10" customFormat="1" ht="15" customHeight="1">
      <c r="B21" s="65"/>
      <c r="C21" s="56"/>
      <c r="D21" s="58"/>
      <c r="E21" s="23">
        <f>IF(L18="","",L18)</f>
      </c>
      <c r="F21" s="29" t="s">
        <v>32</v>
      </c>
      <c r="G21" s="23">
        <f>IF(J18="","",J18)</f>
      </c>
      <c r="H21" s="113"/>
      <c r="I21" s="120"/>
      <c r="J21" s="121"/>
      <c r="K21" s="121"/>
      <c r="L21" s="121"/>
      <c r="M21" s="122"/>
      <c r="N21" s="58"/>
      <c r="O21" s="23"/>
      <c r="P21" s="18" t="s">
        <v>32</v>
      </c>
      <c r="Q21" s="23"/>
      <c r="R21" s="113"/>
      <c r="S21" s="68"/>
      <c r="T21" s="108"/>
      <c r="U21" s="111"/>
      <c r="V21" s="68"/>
      <c r="W21" s="111"/>
      <c r="X21" s="21"/>
      <c r="Y21" s="21"/>
      <c r="Z21" s="25"/>
      <c r="AA21" s="25"/>
      <c r="AD21" s="130"/>
      <c r="AE21" s="130">
        <f>IF(O21="","",IF(O21&gt;Q21,1,0))</f>
      </c>
      <c r="AF21" s="130">
        <f>IF(Q21="","",IF(O21&lt;Q21,1,0))</f>
      </c>
      <c r="AG21" s="130"/>
      <c r="AH21" s="130"/>
    </row>
    <row r="22" spans="2:34" s="10" customFormat="1" ht="15" customHeight="1">
      <c r="B22" s="64" t="s">
        <v>28</v>
      </c>
      <c r="C22" s="54" t="s">
        <v>97</v>
      </c>
      <c r="D22" s="16" t="str">
        <f>IF(E22="","",IF(D23&gt;H23,"○","×"))</f>
        <v>×</v>
      </c>
      <c r="E22" s="17">
        <f>IF(Q16="","",Q16)</f>
        <v>9</v>
      </c>
      <c r="F22" s="26" t="s">
        <v>32</v>
      </c>
      <c r="G22" s="17">
        <f>IF(O16="","",O16)</f>
        <v>21</v>
      </c>
      <c r="H22" s="28"/>
      <c r="I22" s="16" t="str">
        <f>IF(J22="","",IF(I23&gt;M23,"○","×"))</f>
        <v>×</v>
      </c>
      <c r="J22" s="17">
        <f>IF(Q19="","",Q19)</f>
        <v>17</v>
      </c>
      <c r="K22" s="18" t="s">
        <v>42</v>
      </c>
      <c r="L22" s="17">
        <f>IF(O19="","",O19)</f>
        <v>21</v>
      </c>
      <c r="M22" s="28"/>
      <c r="N22" s="114"/>
      <c r="O22" s="115"/>
      <c r="P22" s="115"/>
      <c r="Q22" s="115"/>
      <c r="R22" s="116"/>
      <c r="S22" s="66">
        <f>IF(D22="","",COUNTIF(D22:M22,"○"))</f>
        <v>0</v>
      </c>
      <c r="T22" s="106" t="s">
        <v>33</v>
      </c>
      <c r="U22" s="109">
        <f>IF(D22="","",COUNTIF(D22:M22,"×"))</f>
        <v>2</v>
      </c>
      <c r="V22" s="66">
        <f>IF(AD23="","",RANK(AD23,AD16:AD24))</f>
        <v>3</v>
      </c>
      <c r="W22" s="109"/>
      <c r="X22" s="21"/>
      <c r="Y22" s="21"/>
      <c r="Z22" s="25"/>
      <c r="AA22" s="25"/>
      <c r="AD22" s="130"/>
      <c r="AE22" s="130"/>
      <c r="AF22" s="130"/>
      <c r="AG22" s="130"/>
      <c r="AH22" s="130"/>
    </row>
    <row r="23" spans="2:34" s="10" customFormat="1" ht="15" customHeight="1">
      <c r="B23" s="64"/>
      <c r="C23" s="55"/>
      <c r="D23" s="57">
        <f>R17</f>
        <v>0</v>
      </c>
      <c r="E23" s="21">
        <f>IF(Q17="","",Q17)</f>
        <v>2</v>
      </c>
      <c r="F23" s="18" t="s">
        <v>44</v>
      </c>
      <c r="G23" s="21">
        <f>IF(O17="","",O17)</f>
        <v>21</v>
      </c>
      <c r="H23" s="112">
        <f>N17</f>
        <v>2</v>
      </c>
      <c r="I23" s="57">
        <f>R20</f>
        <v>0</v>
      </c>
      <c r="J23" s="21">
        <f>IF(Q20="","",Q20)</f>
        <v>14</v>
      </c>
      <c r="K23" s="18" t="s">
        <v>45</v>
      </c>
      <c r="L23" s="22">
        <f>IF(O20="","",O20)</f>
        <v>21</v>
      </c>
      <c r="M23" s="112">
        <f>N20</f>
        <v>2</v>
      </c>
      <c r="N23" s="117"/>
      <c r="O23" s="118"/>
      <c r="P23" s="118"/>
      <c r="Q23" s="118"/>
      <c r="R23" s="119"/>
      <c r="S23" s="67"/>
      <c r="T23" s="107"/>
      <c r="U23" s="110"/>
      <c r="V23" s="67"/>
      <c r="W23" s="110"/>
      <c r="X23" s="21"/>
      <c r="Y23" s="21"/>
      <c r="Z23" s="25"/>
      <c r="AA23" s="25"/>
      <c r="AD23" s="131">
        <f>IF(S22="","",S22*1000+(D23+I23)*100+((D23+I23)-(H23+M23))*10+((SUM(E22:E24)+SUM(J22:J24))-(SUM(G22:G24)+SUM(L22:L24))))</f>
        <v>-82</v>
      </c>
      <c r="AE23" s="130"/>
      <c r="AF23" s="130"/>
      <c r="AG23" s="130"/>
      <c r="AH23" s="130"/>
    </row>
    <row r="24" spans="2:34" s="10" customFormat="1" ht="15" customHeight="1">
      <c r="B24" s="65"/>
      <c r="C24" s="56"/>
      <c r="D24" s="58"/>
      <c r="E24" s="23">
        <f>IF(Q18="","",Q18)</f>
      </c>
      <c r="F24" s="29" t="s">
        <v>32</v>
      </c>
      <c r="G24" s="23">
        <f>IF(O18="","",O18)</f>
      </c>
      <c r="H24" s="113"/>
      <c r="I24" s="58"/>
      <c r="J24" s="23">
        <f>IF(Q21="","",Q21)</f>
      </c>
      <c r="K24" s="18" t="s">
        <v>32</v>
      </c>
      <c r="L24" s="24">
        <f>IF(O21="","",O21)</f>
      </c>
      <c r="M24" s="113"/>
      <c r="N24" s="120"/>
      <c r="O24" s="121"/>
      <c r="P24" s="121"/>
      <c r="Q24" s="121"/>
      <c r="R24" s="122"/>
      <c r="S24" s="68"/>
      <c r="T24" s="108"/>
      <c r="U24" s="111"/>
      <c r="V24" s="68"/>
      <c r="W24" s="111"/>
      <c r="X24" s="21"/>
      <c r="Y24" s="21"/>
      <c r="Z24" s="25"/>
      <c r="AA24" s="25"/>
      <c r="AD24" s="130"/>
      <c r="AE24" s="130"/>
      <c r="AF24" s="130"/>
      <c r="AG24" s="130"/>
      <c r="AH24" s="130"/>
    </row>
    <row r="25" spans="2:34" s="30" customFormat="1" ht="15" customHeight="1">
      <c r="B25" s="31"/>
      <c r="C25" s="31"/>
      <c r="K25" s="33"/>
      <c r="AD25" s="130"/>
      <c r="AE25" s="130"/>
      <c r="AF25" s="130"/>
      <c r="AG25" s="130"/>
      <c r="AH25" s="130"/>
    </row>
    <row r="26" spans="2:34" s="10" customFormat="1" ht="15" customHeight="1">
      <c r="B26" s="42" t="s">
        <v>40</v>
      </c>
      <c r="C26" s="12"/>
      <c r="D26" s="96" t="s">
        <v>107</v>
      </c>
      <c r="E26" s="97"/>
      <c r="F26" s="97"/>
      <c r="G26" s="97"/>
      <c r="H26" s="98"/>
      <c r="I26" s="96" t="s">
        <v>108</v>
      </c>
      <c r="J26" s="97"/>
      <c r="K26" s="97"/>
      <c r="L26" s="97"/>
      <c r="M26" s="98"/>
      <c r="N26" s="96" t="s">
        <v>109</v>
      </c>
      <c r="O26" s="97"/>
      <c r="P26" s="97"/>
      <c r="Q26" s="97"/>
      <c r="R26" s="98"/>
      <c r="S26" s="13"/>
      <c r="T26" s="14" t="s">
        <v>30</v>
      </c>
      <c r="U26" s="14"/>
      <c r="V26" s="96" t="s">
        <v>31</v>
      </c>
      <c r="W26" s="98"/>
      <c r="AA26" s="15"/>
      <c r="AD26" s="130"/>
      <c r="AE26" s="130"/>
      <c r="AF26" s="130"/>
      <c r="AG26" s="130"/>
      <c r="AH26" s="130"/>
    </row>
    <row r="27" spans="2:34" s="10" customFormat="1" ht="15" customHeight="1">
      <c r="B27" s="63" t="s">
        <v>89</v>
      </c>
      <c r="C27" s="54" t="s">
        <v>98</v>
      </c>
      <c r="D27" s="114"/>
      <c r="E27" s="115"/>
      <c r="F27" s="115"/>
      <c r="G27" s="115"/>
      <c r="H27" s="116"/>
      <c r="I27" s="16" t="str">
        <f>IF(I28="","",IF(I28&gt;M28,"○","×"))</f>
        <v>○</v>
      </c>
      <c r="J27" s="17">
        <v>21</v>
      </c>
      <c r="K27" s="18" t="s">
        <v>46</v>
      </c>
      <c r="L27" s="17">
        <v>13</v>
      </c>
      <c r="M27" s="19"/>
      <c r="N27" s="20" t="str">
        <f>IF(N28="","",IF(N28&gt;R28,"○","×"))</f>
        <v>○</v>
      </c>
      <c r="O27" s="17">
        <v>21</v>
      </c>
      <c r="P27" s="18" t="s">
        <v>46</v>
      </c>
      <c r="Q27" s="17">
        <v>13</v>
      </c>
      <c r="R27" s="19"/>
      <c r="S27" s="66">
        <f>IF(I27="","",COUNTIF(I27:R27,"○"))</f>
        <v>2</v>
      </c>
      <c r="T27" s="106" t="s">
        <v>33</v>
      </c>
      <c r="U27" s="109">
        <f>IF(I27="","",COUNTIF(I27:R27,"×"))</f>
        <v>0</v>
      </c>
      <c r="V27" s="66">
        <f>IF(AD28="","",RANK(AD28,AD27:AD35))</f>
        <v>1</v>
      </c>
      <c r="W27" s="109"/>
      <c r="X27" s="21"/>
      <c r="Y27" s="21"/>
      <c r="Z27" s="15"/>
      <c r="AA27" s="15"/>
      <c r="AD27" s="130"/>
      <c r="AE27" s="130">
        <f>IF(J27="","",IF(J27&gt;L27,1,0))</f>
        <v>1</v>
      </c>
      <c r="AF27" s="130">
        <f>IF(L27="","",IF(J27&lt;L27,1,0))</f>
        <v>0</v>
      </c>
      <c r="AG27" s="130">
        <f>IF(O27="","",IF(O27&gt;Q27,1,0))</f>
        <v>1</v>
      </c>
      <c r="AH27" s="130">
        <f>IF(Q27="","",IF(O27&lt;Q27,1,0))</f>
        <v>0</v>
      </c>
    </row>
    <row r="28" spans="2:34" s="10" customFormat="1" ht="15" customHeight="1">
      <c r="B28" s="64"/>
      <c r="C28" s="55"/>
      <c r="D28" s="117"/>
      <c r="E28" s="118"/>
      <c r="F28" s="118"/>
      <c r="G28" s="118"/>
      <c r="H28" s="119"/>
      <c r="I28" s="57">
        <f>IF(J27="","",SUM(AE27:AE29))</f>
        <v>2</v>
      </c>
      <c r="J28" s="21">
        <v>21</v>
      </c>
      <c r="K28" s="18" t="s">
        <v>32</v>
      </c>
      <c r="L28" s="21">
        <v>5</v>
      </c>
      <c r="M28" s="112">
        <f>IF(L27="","",SUM(AF27:AF29))</f>
        <v>0</v>
      </c>
      <c r="N28" s="57">
        <f>IF(O27="","",SUM(AG27:AG29))</f>
        <v>2</v>
      </c>
      <c r="O28" s="22">
        <v>21</v>
      </c>
      <c r="P28" s="18" t="s">
        <v>32</v>
      </c>
      <c r="Q28" s="22">
        <v>3</v>
      </c>
      <c r="R28" s="112">
        <f>IF(Q27="","",SUM(AH27:AH29))</f>
        <v>0</v>
      </c>
      <c r="S28" s="67"/>
      <c r="T28" s="107"/>
      <c r="U28" s="110"/>
      <c r="V28" s="67"/>
      <c r="W28" s="110"/>
      <c r="X28" s="21"/>
      <c r="Y28" s="21"/>
      <c r="Z28" s="15"/>
      <c r="AA28" s="15"/>
      <c r="AD28" s="131">
        <f>IF(S27="","",S27*1000+(I28+N28)*100+((I28+N28)-(M28+R28))*10+((SUM(J27:J29)+SUM(O27:O29))-(SUM(L27:L29)+SUM(Q27:Q29))))</f>
        <v>2490</v>
      </c>
      <c r="AE28" s="130">
        <f>IF(J28="","",IF(J28&gt;L28,1,0))</f>
        <v>1</v>
      </c>
      <c r="AF28" s="130">
        <f>IF(L28="","",IF(J28&lt;L28,1,0))</f>
        <v>0</v>
      </c>
      <c r="AG28" s="130">
        <f>IF(O28="","",IF(O28&gt;Q28,1,0))</f>
        <v>1</v>
      </c>
      <c r="AH28" s="130">
        <f>IF(Q28="","",IF(O28&lt;Q28,1,0))</f>
        <v>0</v>
      </c>
    </row>
    <row r="29" spans="2:34" s="10" customFormat="1" ht="15" customHeight="1">
      <c r="B29" s="65"/>
      <c r="C29" s="56"/>
      <c r="D29" s="120"/>
      <c r="E29" s="121"/>
      <c r="F29" s="121"/>
      <c r="G29" s="121"/>
      <c r="H29" s="122"/>
      <c r="I29" s="58"/>
      <c r="J29" s="23"/>
      <c r="K29" s="18" t="s">
        <v>32</v>
      </c>
      <c r="L29" s="23"/>
      <c r="M29" s="113"/>
      <c r="N29" s="58"/>
      <c r="O29" s="24"/>
      <c r="P29" s="18" t="s">
        <v>32</v>
      </c>
      <c r="Q29" s="24"/>
      <c r="R29" s="113"/>
      <c r="S29" s="68"/>
      <c r="T29" s="108"/>
      <c r="U29" s="111"/>
      <c r="V29" s="68"/>
      <c r="W29" s="111"/>
      <c r="X29" s="21"/>
      <c r="Y29" s="21"/>
      <c r="Z29" s="25"/>
      <c r="AA29" s="25"/>
      <c r="AD29" s="130"/>
      <c r="AE29" s="130">
        <f>IF(J29="","",IF(J29&gt;L29,1,0))</f>
      </c>
      <c r="AF29" s="130">
        <f>IF(L29="","",IF(J29&lt;L29,1,0))</f>
      </c>
      <c r="AG29" s="130">
        <f>IF(O29="","",IF(O29&gt;Q29,1,0))</f>
      </c>
      <c r="AH29" s="130">
        <f>IF(Q29="","",IF(O29&lt;Q29,1,0))</f>
      </c>
    </row>
    <row r="30" spans="2:34" s="10" customFormat="1" ht="15" customHeight="1">
      <c r="B30" s="63" t="s">
        <v>87</v>
      </c>
      <c r="C30" s="54" t="s">
        <v>99</v>
      </c>
      <c r="D30" s="16" t="str">
        <f>IF(E30="","",IF(D31&gt;H31,"○","×"))</f>
        <v>×</v>
      </c>
      <c r="E30" s="17">
        <f>IF(L27="","",L27)</f>
        <v>13</v>
      </c>
      <c r="F30" s="26" t="s">
        <v>32</v>
      </c>
      <c r="G30" s="17">
        <f>IF(J27="","",J27)</f>
        <v>21</v>
      </c>
      <c r="H30" s="27"/>
      <c r="I30" s="114"/>
      <c r="J30" s="115"/>
      <c r="K30" s="115"/>
      <c r="L30" s="115"/>
      <c r="M30" s="116"/>
      <c r="N30" s="16" t="str">
        <f>IF(O30="","",IF(N31&gt;R31,"○","×"))</f>
        <v>○</v>
      </c>
      <c r="O30" s="17">
        <v>21</v>
      </c>
      <c r="P30" s="26" t="s">
        <v>32</v>
      </c>
      <c r="Q30" s="17">
        <v>11</v>
      </c>
      <c r="R30" s="28"/>
      <c r="S30" s="66">
        <f>IF(D30="","",COUNTIF(D30:R32,"○"))</f>
        <v>1</v>
      </c>
      <c r="T30" s="106" t="s">
        <v>33</v>
      </c>
      <c r="U30" s="109">
        <f>IF(D30="","",COUNTIF(D30:R32,"×"))</f>
        <v>1</v>
      </c>
      <c r="V30" s="66">
        <f>IF(AD31="","",RANK(AD31,AD27:AD35))</f>
        <v>2</v>
      </c>
      <c r="W30" s="109"/>
      <c r="X30" s="21"/>
      <c r="Y30" s="21"/>
      <c r="Z30" s="25"/>
      <c r="AA30" s="25"/>
      <c r="AD30" s="130"/>
      <c r="AE30" s="130">
        <f>IF(O30="","",IF(O30&gt;Q30,1,0))</f>
        <v>1</v>
      </c>
      <c r="AF30" s="130">
        <f>IF(Q30="","",IF(O30&lt;Q30,1,0))</f>
        <v>0</v>
      </c>
      <c r="AG30" s="130"/>
      <c r="AH30" s="130"/>
    </row>
    <row r="31" spans="2:34" s="10" customFormat="1" ht="15" customHeight="1">
      <c r="B31" s="64"/>
      <c r="C31" s="55"/>
      <c r="D31" s="57">
        <f>M28</f>
        <v>0</v>
      </c>
      <c r="E31" s="21">
        <f>IF(L28="","",L28)</f>
        <v>5</v>
      </c>
      <c r="F31" s="18" t="s">
        <v>32</v>
      </c>
      <c r="G31" s="21">
        <f>IF(J28="","",J28)</f>
        <v>21</v>
      </c>
      <c r="H31" s="112">
        <f>I28</f>
        <v>2</v>
      </c>
      <c r="I31" s="117"/>
      <c r="J31" s="118"/>
      <c r="K31" s="118"/>
      <c r="L31" s="118"/>
      <c r="M31" s="119"/>
      <c r="N31" s="57">
        <f>IF(O30="","",SUM(AE30:AE32))</f>
        <v>2</v>
      </c>
      <c r="O31" s="21">
        <v>21</v>
      </c>
      <c r="P31" s="18" t="s">
        <v>32</v>
      </c>
      <c r="Q31" s="21">
        <v>18</v>
      </c>
      <c r="R31" s="112">
        <f>IF(Q30="","",SUM(AF30:AF32))</f>
        <v>0</v>
      </c>
      <c r="S31" s="67"/>
      <c r="T31" s="107"/>
      <c r="U31" s="110"/>
      <c r="V31" s="67"/>
      <c r="W31" s="110"/>
      <c r="X31" s="21"/>
      <c r="Y31" s="21"/>
      <c r="Z31" s="25"/>
      <c r="AA31" s="25"/>
      <c r="AD31" s="131">
        <f>IF(S30="","",S30*1000+(D31+N31)*100+((D31+N31)-(H31+R31))*10+((SUM(E30:E32)+SUM(O30:O32))-(SUM(G30:G32)+SUM(Q30:Q32))))</f>
        <v>1189</v>
      </c>
      <c r="AE31" s="130">
        <f>IF(O31="","",IF(O31&gt;Q31,1,0))</f>
        <v>1</v>
      </c>
      <c r="AF31" s="130">
        <f>IF(Q31="","",IF(O31&lt;Q31,1,0))</f>
        <v>0</v>
      </c>
      <c r="AG31" s="130"/>
      <c r="AH31" s="130"/>
    </row>
    <row r="32" spans="2:34" s="10" customFormat="1" ht="15" customHeight="1">
      <c r="B32" s="65"/>
      <c r="C32" s="56"/>
      <c r="D32" s="58"/>
      <c r="E32" s="23">
        <f>IF(L29="","",L29)</f>
      </c>
      <c r="F32" s="29" t="s">
        <v>32</v>
      </c>
      <c r="G32" s="23">
        <f>IF(J29="","",J29)</f>
      </c>
      <c r="H32" s="113"/>
      <c r="I32" s="120"/>
      <c r="J32" s="121"/>
      <c r="K32" s="121"/>
      <c r="L32" s="121"/>
      <c r="M32" s="122"/>
      <c r="N32" s="58"/>
      <c r="O32" s="23"/>
      <c r="P32" s="18" t="s">
        <v>32</v>
      </c>
      <c r="Q32" s="23"/>
      <c r="R32" s="113"/>
      <c r="S32" s="68"/>
      <c r="T32" s="108"/>
      <c r="U32" s="111"/>
      <c r="V32" s="68"/>
      <c r="W32" s="111"/>
      <c r="X32" s="21"/>
      <c r="Y32" s="21"/>
      <c r="Z32" s="25"/>
      <c r="AA32" s="25"/>
      <c r="AD32" s="130"/>
      <c r="AE32" s="130">
        <f>IF(O32="","",IF(O32&gt;Q32,1,0))</f>
      </c>
      <c r="AF32" s="130">
        <f>IF(Q32="","",IF(O32&lt;Q32,1,0))</f>
      </c>
      <c r="AG32" s="130"/>
      <c r="AH32" s="130"/>
    </row>
    <row r="33" spans="2:34" s="10" customFormat="1" ht="15" customHeight="1">
      <c r="B33" s="64" t="s">
        <v>91</v>
      </c>
      <c r="C33" s="54" t="s">
        <v>100</v>
      </c>
      <c r="D33" s="16" t="str">
        <f>IF(E33="","",IF(D34&gt;H34,"○","×"))</f>
        <v>×</v>
      </c>
      <c r="E33" s="17">
        <f>IF(Q27="","",Q27)</f>
        <v>13</v>
      </c>
      <c r="F33" s="26" t="s">
        <v>32</v>
      </c>
      <c r="G33" s="17">
        <f>IF(O27="","",O27)</f>
        <v>21</v>
      </c>
      <c r="H33" s="28"/>
      <c r="I33" s="16" t="str">
        <f>IF(J33="","",IF(I34&gt;M34,"○","×"))</f>
        <v>×</v>
      </c>
      <c r="J33" s="17">
        <f>IF(Q30="","",Q30)</f>
        <v>11</v>
      </c>
      <c r="K33" s="18" t="s">
        <v>32</v>
      </c>
      <c r="L33" s="17">
        <f>IF(O30="","",O30)</f>
        <v>21</v>
      </c>
      <c r="M33" s="28"/>
      <c r="N33" s="114"/>
      <c r="O33" s="115"/>
      <c r="P33" s="115"/>
      <c r="Q33" s="115"/>
      <c r="R33" s="116"/>
      <c r="S33" s="66">
        <f>IF(D33="","",COUNTIF(D33:M33,"○"))</f>
        <v>0</v>
      </c>
      <c r="T33" s="106" t="s">
        <v>33</v>
      </c>
      <c r="U33" s="109">
        <f>IF(D33="","",COUNTIF(D33:M33,"×"))</f>
        <v>2</v>
      </c>
      <c r="V33" s="66">
        <f>IF(AD34="","",RANK(AD34,AD27:AD35))</f>
        <v>3</v>
      </c>
      <c r="W33" s="109"/>
      <c r="X33" s="21"/>
      <c r="Y33" s="21"/>
      <c r="Z33" s="25"/>
      <c r="AA33" s="25"/>
      <c r="AD33" s="130"/>
      <c r="AE33" s="130"/>
      <c r="AF33" s="130"/>
      <c r="AG33" s="130"/>
      <c r="AH33" s="130"/>
    </row>
    <row r="34" spans="2:34" s="10" customFormat="1" ht="15" customHeight="1">
      <c r="B34" s="64"/>
      <c r="C34" s="55"/>
      <c r="D34" s="57">
        <f>R28</f>
        <v>0</v>
      </c>
      <c r="E34" s="21">
        <f>IF(Q28="","",Q28)</f>
        <v>3</v>
      </c>
      <c r="F34" s="18" t="s">
        <v>32</v>
      </c>
      <c r="G34" s="21">
        <f>IF(O28="","",O28)</f>
        <v>21</v>
      </c>
      <c r="H34" s="112">
        <f>N28</f>
        <v>2</v>
      </c>
      <c r="I34" s="57">
        <f>R31</f>
        <v>0</v>
      </c>
      <c r="J34" s="21">
        <f>IF(Q31="","",Q31)</f>
        <v>18</v>
      </c>
      <c r="K34" s="18" t="s">
        <v>32</v>
      </c>
      <c r="L34" s="22">
        <f>IF(O31="","",O31)</f>
        <v>21</v>
      </c>
      <c r="M34" s="112">
        <f>N31</f>
        <v>2</v>
      </c>
      <c r="N34" s="117"/>
      <c r="O34" s="118"/>
      <c r="P34" s="118"/>
      <c r="Q34" s="118"/>
      <c r="R34" s="119"/>
      <c r="S34" s="67"/>
      <c r="T34" s="107"/>
      <c r="U34" s="110"/>
      <c r="V34" s="67"/>
      <c r="W34" s="110"/>
      <c r="X34" s="21"/>
      <c r="Y34" s="21"/>
      <c r="Z34" s="25"/>
      <c r="AA34" s="25"/>
      <c r="AD34" s="131">
        <f>IF(S33="","",S33*1000+(D34+I34)*100+((D34+I34)-(H34+M34))*10+((SUM(E33:E35)+SUM(J33:J35))-(SUM(G33:G35)+SUM(L33:L35))))</f>
        <v>-79</v>
      </c>
      <c r="AE34" s="130"/>
      <c r="AF34" s="130"/>
      <c r="AG34" s="130"/>
      <c r="AH34" s="130"/>
    </row>
    <row r="35" spans="2:34" s="10" customFormat="1" ht="15" customHeight="1">
      <c r="B35" s="65"/>
      <c r="C35" s="56"/>
      <c r="D35" s="58"/>
      <c r="E35" s="23">
        <f>IF(Q29="","",Q29)</f>
      </c>
      <c r="F35" s="29" t="s">
        <v>32</v>
      </c>
      <c r="G35" s="23">
        <f>IF(O29="","",O29)</f>
      </c>
      <c r="H35" s="113"/>
      <c r="I35" s="58"/>
      <c r="J35" s="23">
        <f>IF(Q32="","",Q32)</f>
      </c>
      <c r="K35" s="18" t="s">
        <v>32</v>
      </c>
      <c r="L35" s="24">
        <f>IF(O32="","",O32)</f>
      </c>
      <c r="M35" s="113"/>
      <c r="N35" s="120"/>
      <c r="O35" s="121"/>
      <c r="P35" s="121"/>
      <c r="Q35" s="121"/>
      <c r="R35" s="122"/>
      <c r="S35" s="68"/>
      <c r="T35" s="108"/>
      <c r="U35" s="111"/>
      <c r="V35" s="68"/>
      <c r="W35" s="111"/>
      <c r="X35" s="21"/>
      <c r="Y35" s="21"/>
      <c r="Z35" s="25"/>
      <c r="AA35" s="25"/>
      <c r="AD35" s="130"/>
      <c r="AE35" s="130"/>
      <c r="AF35" s="130"/>
      <c r="AG35" s="130"/>
      <c r="AH35" s="130"/>
    </row>
    <row r="36" spans="2:34" s="30" customFormat="1" ht="15" customHeight="1">
      <c r="B36" s="31"/>
      <c r="C36" s="31"/>
      <c r="K36" s="33"/>
      <c r="AD36" s="130"/>
      <c r="AE36" s="130"/>
      <c r="AF36" s="130"/>
      <c r="AG36" s="130"/>
      <c r="AH36" s="130"/>
    </row>
    <row r="37" spans="2:34" s="10" customFormat="1" ht="15" customHeight="1">
      <c r="B37" s="11" t="s">
        <v>84</v>
      </c>
      <c r="C37" s="12"/>
      <c r="D37" s="96" t="s">
        <v>18</v>
      </c>
      <c r="E37" s="97"/>
      <c r="F37" s="97"/>
      <c r="G37" s="97"/>
      <c r="H37" s="98"/>
      <c r="I37" s="96" t="s">
        <v>21</v>
      </c>
      <c r="J37" s="97"/>
      <c r="K37" s="97"/>
      <c r="L37" s="97"/>
      <c r="M37" s="98"/>
      <c r="N37" s="96" t="s">
        <v>23</v>
      </c>
      <c r="O37" s="97"/>
      <c r="P37" s="97"/>
      <c r="Q37" s="97"/>
      <c r="R37" s="98"/>
      <c r="S37" s="13"/>
      <c r="T37" s="14" t="s">
        <v>30</v>
      </c>
      <c r="U37" s="14"/>
      <c r="V37" s="96" t="s">
        <v>31</v>
      </c>
      <c r="W37" s="98"/>
      <c r="AA37" s="15"/>
      <c r="AD37" s="130"/>
      <c r="AE37" s="130"/>
      <c r="AF37" s="130"/>
      <c r="AG37" s="130"/>
      <c r="AH37" s="130"/>
    </row>
    <row r="38" spans="2:34" s="10" customFormat="1" ht="15" customHeight="1">
      <c r="B38" s="63" t="str">
        <f>INDEX(B5:B13,MATCH(1,V5:V13,0),1)</f>
        <v>(中　萩)</v>
      </c>
      <c r="C38" s="54" t="str">
        <f>INDEX(C5:C13,MATCH(1,V5:V13,0),1)</f>
        <v>篠原　康輔</v>
      </c>
      <c r="D38" s="114"/>
      <c r="E38" s="115"/>
      <c r="F38" s="115"/>
      <c r="G38" s="115"/>
      <c r="H38" s="116"/>
      <c r="I38" s="16" t="str">
        <f>IF(I39="","",IF(I39&gt;M39,"○","×"))</f>
        <v>×</v>
      </c>
      <c r="J38" s="17">
        <v>21</v>
      </c>
      <c r="K38" s="18" t="s">
        <v>32</v>
      </c>
      <c r="L38" s="17">
        <v>19</v>
      </c>
      <c r="M38" s="19"/>
      <c r="N38" s="20" t="str">
        <f>IF(N39="","",IF(N39&gt;R39,"○","×"))</f>
        <v>○</v>
      </c>
      <c r="O38" s="17">
        <v>14</v>
      </c>
      <c r="P38" s="18" t="s">
        <v>32</v>
      </c>
      <c r="Q38" s="17">
        <v>21</v>
      </c>
      <c r="R38" s="19"/>
      <c r="S38" s="66">
        <f>IF(I38="","",COUNTIF(I38:R38,"○"))</f>
        <v>1</v>
      </c>
      <c r="T38" s="106" t="s">
        <v>33</v>
      </c>
      <c r="U38" s="109">
        <f>IF(I38="","",COUNTIF(I38:R38,"×"))</f>
        <v>1</v>
      </c>
      <c r="V38" s="66">
        <f>IF(AD39="","",RANK(AD39,AD38:AD46))</f>
        <v>2</v>
      </c>
      <c r="W38" s="109"/>
      <c r="X38" s="21"/>
      <c r="Y38" s="21"/>
      <c r="Z38" s="15"/>
      <c r="AA38" s="15"/>
      <c r="AD38" s="130"/>
      <c r="AE38" s="130">
        <f>IF(J38="","",IF(J38&gt;L38,1,0))</f>
        <v>1</v>
      </c>
      <c r="AF38" s="130">
        <f>IF(L38="","",IF(J38&lt;L38,1,0))</f>
        <v>0</v>
      </c>
      <c r="AG38" s="130">
        <f>IF(O38="","",IF(O38&gt;Q38,1,0))</f>
        <v>0</v>
      </c>
      <c r="AH38" s="130">
        <f>IF(Q38="","",IF(O38&lt;Q38,1,0))</f>
        <v>1</v>
      </c>
    </row>
    <row r="39" spans="2:34" s="10" customFormat="1" ht="15" customHeight="1">
      <c r="B39" s="64"/>
      <c r="C39" s="55"/>
      <c r="D39" s="117"/>
      <c r="E39" s="118"/>
      <c r="F39" s="118"/>
      <c r="G39" s="118"/>
      <c r="H39" s="119"/>
      <c r="I39" s="57">
        <f>IF(J38="","",SUM(AE38:AE40))</f>
        <v>1</v>
      </c>
      <c r="J39" s="21">
        <v>20</v>
      </c>
      <c r="K39" s="18" t="s">
        <v>32</v>
      </c>
      <c r="L39" s="21">
        <v>22</v>
      </c>
      <c r="M39" s="112">
        <f>IF(L38="","",SUM(AF38:AF40))</f>
        <v>2</v>
      </c>
      <c r="N39" s="57">
        <v>2</v>
      </c>
      <c r="O39" s="22">
        <v>9</v>
      </c>
      <c r="P39" s="18" t="s">
        <v>32</v>
      </c>
      <c r="Q39" s="22">
        <v>13</v>
      </c>
      <c r="R39" s="112">
        <v>1</v>
      </c>
      <c r="S39" s="67"/>
      <c r="T39" s="107"/>
      <c r="U39" s="110"/>
      <c r="V39" s="67"/>
      <c r="W39" s="110"/>
      <c r="X39" s="21"/>
      <c r="Y39" s="21"/>
      <c r="Z39" s="15"/>
      <c r="AA39" s="15"/>
      <c r="AD39" s="131">
        <f>IF(S38="","",S38*1000+(I39+N39)*100+((I39+N39)-(M39+R39))*10+((SUM(J38:J40)+SUM(O38:O40))-(SUM(L38:L40)+SUM(Q38:Q40))))</f>
        <v>1280</v>
      </c>
      <c r="AE39" s="130">
        <f>IF(J39="","",IF(J39&gt;L39,1,0))</f>
        <v>0</v>
      </c>
      <c r="AF39" s="130">
        <f>IF(L39="","",IF(J39&lt;L39,1,0))</f>
        <v>1</v>
      </c>
      <c r="AG39" s="130">
        <f>IF(O39="","",IF(O39&gt;Q39,1,0))</f>
        <v>0</v>
      </c>
      <c r="AH39" s="130">
        <f>IF(Q39="","",IF(O39&lt;Q39,1,0))</f>
        <v>1</v>
      </c>
    </row>
    <row r="40" spans="2:34" s="10" customFormat="1" ht="15" customHeight="1">
      <c r="B40" s="65"/>
      <c r="C40" s="56"/>
      <c r="D40" s="120"/>
      <c r="E40" s="121"/>
      <c r="F40" s="121"/>
      <c r="G40" s="121"/>
      <c r="H40" s="122"/>
      <c r="I40" s="58"/>
      <c r="J40" s="23">
        <v>12</v>
      </c>
      <c r="K40" s="18" t="s">
        <v>32</v>
      </c>
      <c r="L40" s="23">
        <v>21</v>
      </c>
      <c r="M40" s="113"/>
      <c r="N40" s="58"/>
      <c r="O40" s="24"/>
      <c r="P40" s="18" t="s">
        <v>32</v>
      </c>
      <c r="Q40" s="24" t="s">
        <v>158</v>
      </c>
      <c r="R40" s="113"/>
      <c r="S40" s="68"/>
      <c r="T40" s="108"/>
      <c r="U40" s="111"/>
      <c r="V40" s="68"/>
      <c r="W40" s="111"/>
      <c r="X40" s="21"/>
      <c r="Y40" s="21"/>
      <c r="Z40" s="25"/>
      <c r="AA40" s="25"/>
      <c r="AD40" s="130"/>
      <c r="AE40" s="130">
        <f>IF(J40="","",IF(J40&gt;L40,1,0))</f>
        <v>0</v>
      </c>
      <c r="AF40" s="130">
        <f>IF(L40="","",IF(J40&lt;L40,1,0))</f>
        <v>1</v>
      </c>
      <c r="AG40" s="130">
        <f>IF(O40="","",IF(O40&gt;Q40,1,0))</f>
      </c>
      <c r="AH40" s="130">
        <f>IF(Q40="","",IF(O40&lt;Q40,1,0))</f>
        <v>1</v>
      </c>
    </row>
    <row r="41" spans="2:34" s="10" customFormat="1" ht="15" customHeight="1">
      <c r="B41" s="63" t="str">
        <f>INDEX(B16:B24,MATCH(1,V16:V24,0),1)</f>
        <v>(神　郷)</v>
      </c>
      <c r="C41" s="54" t="str">
        <f>INDEX(C16:C24,MATCH(1,V16:V24,0),1)</f>
        <v>田坂　颯汰</v>
      </c>
      <c r="D41" s="16" t="str">
        <f>IF(E41="","",IF(D42&gt;H42,"○","×"))</f>
        <v>○</v>
      </c>
      <c r="E41" s="17">
        <f>IF(L38="","",L38)</f>
        <v>19</v>
      </c>
      <c r="F41" s="26" t="s">
        <v>32</v>
      </c>
      <c r="G41" s="17">
        <f>IF(J38="","",J38)</f>
        <v>21</v>
      </c>
      <c r="H41" s="27"/>
      <c r="I41" s="114"/>
      <c r="J41" s="115"/>
      <c r="K41" s="115"/>
      <c r="L41" s="115"/>
      <c r="M41" s="116"/>
      <c r="N41" s="16" t="str">
        <f>IF(O41="","",IF(N42&gt;R42,"○","×"))</f>
        <v>○</v>
      </c>
      <c r="O41" s="17">
        <v>21</v>
      </c>
      <c r="P41" s="26" t="s">
        <v>32</v>
      </c>
      <c r="Q41" s="17">
        <v>13</v>
      </c>
      <c r="R41" s="28"/>
      <c r="S41" s="66">
        <f>IF(D41="","",COUNTIF(D41:R43,"○"))</f>
        <v>2</v>
      </c>
      <c r="T41" s="106" t="s">
        <v>33</v>
      </c>
      <c r="U41" s="109">
        <f>IF(D41="","",COUNTIF(D41:R43,"×"))</f>
        <v>0</v>
      </c>
      <c r="V41" s="66">
        <f>IF(AD42="","",RANK(AD42,AD38:AD46))</f>
        <v>1</v>
      </c>
      <c r="W41" s="109"/>
      <c r="X41" s="21"/>
      <c r="Y41" s="21"/>
      <c r="Z41" s="25"/>
      <c r="AA41" s="25"/>
      <c r="AD41" s="130"/>
      <c r="AE41" s="130">
        <f>IF(O41="","",IF(O41&gt;Q41,1,0))</f>
        <v>1</v>
      </c>
      <c r="AF41" s="130">
        <f>IF(Q41="","",IF(O41&lt;Q41,1,0))</f>
        <v>0</v>
      </c>
      <c r="AG41" s="130"/>
      <c r="AH41" s="130"/>
    </row>
    <row r="42" spans="2:34" s="10" customFormat="1" ht="15" customHeight="1">
      <c r="B42" s="64"/>
      <c r="C42" s="55"/>
      <c r="D42" s="57">
        <f>M39</f>
        <v>2</v>
      </c>
      <c r="E42" s="21">
        <f>IF(L39="","",L39)</f>
        <v>22</v>
      </c>
      <c r="F42" s="18" t="s">
        <v>32</v>
      </c>
      <c r="G42" s="21">
        <f>IF(J39="","",J39)</f>
        <v>20</v>
      </c>
      <c r="H42" s="112">
        <f>I39</f>
        <v>1</v>
      </c>
      <c r="I42" s="117"/>
      <c r="J42" s="118"/>
      <c r="K42" s="118"/>
      <c r="L42" s="118"/>
      <c r="M42" s="119"/>
      <c r="N42" s="57">
        <f>IF(O41="","",SUM(AE41:AE43))</f>
        <v>2</v>
      </c>
      <c r="O42" s="21">
        <v>21</v>
      </c>
      <c r="P42" s="18" t="s">
        <v>32</v>
      </c>
      <c r="Q42" s="21">
        <v>17</v>
      </c>
      <c r="R42" s="112">
        <f>IF(Q41="","",SUM(AF41:AF43))</f>
        <v>0</v>
      </c>
      <c r="S42" s="67"/>
      <c r="T42" s="107"/>
      <c r="U42" s="110"/>
      <c r="V42" s="67"/>
      <c r="W42" s="110"/>
      <c r="X42" s="21"/>
      <c r="Y42" s="21"/>
      <c r="Z42" s="25"/>
      <c r="AA42" s="25"/>
      <c r="AD42" s="131">
        <f>IF(S41="","",S41*1000+(D42+N42)*100+((D42+N42)-(H42+R42))*10+((SUM(E41:E43)+SUM(O41:O43))-(SUM(G41:G43)+SUM(Q41:Q43))))</f>
        <v>2451</v>
      </c>
      <c r="AE42" s="130">
        <f>IF(O42="","",IF(O42&gt;Q42,1,0))</f>
        <v>1</v>
      </c>
      <c r="AF42" s="130">
        <f>IF(Q42="","",IF(O42&lt;Q42,1,0))</f>
        <v>0</v>
      </c>
      <c r="AG42" s="130"/>
      <c r="AH42" s="130"/>
    </row>
    <row r="43" spans="2:34" s="10" customFormat="1" ht="15" customHeight="1">
      <c r="B43" s="65"/>
      <c r="C43" s="56"/>
      <c r="D43" s="58"/>
      <c r="E43" s="23">
        <f>IF(L40="","",L40)</f>
        <v>21</v>
      </c>
      <c r="F43" s="29" t="s">
        <v>32</v>
      </c>
      <c r="G43" s="23">
        <f>IF(J40="","",J40)</f>
        <v>12</v>
      </c>
      <c r="H43" s="113"/>
      <c r="I43" s="120"/>
      <c r="J43" s="121"/>
      <c r="K43" s="121"/>
      <c r="L43" s="121"/>
      <c r="M43" s="122"/>
      <c r="N43" s="58"/>
      <c r="O43" s="23"/>
      <c r="P43" s="18" t="s">
        <v>32</v>
      </c>
      <c r="Q43" s="23"/>
      <c r="R43" s="113"/>
      <c r="S43" s="68"/>
      <c r="T43" s="108"/>
      <c r="U43" s="111"/>
      <c r="V43" s="68"/>
      <c r="W43" s="111"/>
      <c r="X43" s="21"/>
      <c r="Y43" s="21"/>
      <c r="Z43" s="25"/>
      <c r="AA43" s="25"/>
      <c r="AD43" s="130"/>
      <c r="AE43" s="130">
        <f>IF(O43="","",IF(O43&gt;Q43,1,0))</f>
      </c>
      <c r="AF43" s="130">
        <f>IF(Q43="","",IF(O43&lt;Q43,1,0))</f>
      </c>
      <c r="AG43" s="130"/>
      <c r="AH43" s="130"/>
    </row>
    <row r="44" spans="2:34" s="10" customFormat="1" ht="15" customHeight="1">
      <c r="B44" s="64" t="str">
        <f>INDEX(B27:B35,MATCH(1,V27:V35,0),1)</f>
        <v>(大生院)</v>
      </c>
      <c r="C44" s="54" t="str">
        <f>INDEX(C27:C35,MATCH(1,V27:V35,0),1)</f>
        <v>松木　頼希</v>
      </c>
      <c r="D44" s="16" t="str">
        <f>IF(E44="","",IF(D45&gt;H45,"○","×"))</f>
        <v>×</v>
      </c>
      <c r="E44" s="17">
        <f>IF(Q38="","",Q38)</f>
        <v>21</v>
      </c>
      <c r="F44" s="26" t="s">
        <v>32</v>
      </c>
      <c r="G44" s="17">
        <f>IF(O38="","",O38)</f>
        <v>14</v>
      </c>
      <c r="H44" s="28"/>
      <c r="I44" s="16" t="str">
        <f>IF(J44="","",IF(I45&gt;M45,"○","×"))</f>
        <v>×</v>
      </c>
      <c r="J44" s="17">
        <f>IF(Q41="","",Q41)</f>
        <v>13</v>
      </c>
      <c r="K44" s="18" t="s">
        <v>32</v>
      </c>
      <c r="L44" s="17">
        <f>IF(O41="","",O41)</f>
        <v>21</v>
      </c>
      <c r="M44" s="28"/>
      <c r="N44" s="114"/>
      <c r="O44" s="115"/>
      <c r="P44" s="115"/>
      <c r="Q44" s="115"/>
      <c r="R44" s="116"/>
      <c r="S44" s="66">
        <f>IF(D44="","",COUNTIF(D44:M44,"○"))</f>
        <v>0</v>
      </c>
      <c r="T44" s="106" t="s">
        <v>33</v>
      </c>
      <c r="U44" s="109">
        <f>IF(D44="","",COUNTIF(D44:M44,"×"))</f>
        <v>2</v>
      </c>
      <c r="V44" s="66">
        <f>IF(AD45="","",RANK(AD45,AD38:AD46))</f>
        <v>3</v>
      </c>
      <c r="W44" s="109"/>
      <c r="X44" s="21"/>
      <c r="Y44" s="21"/>
      <c r="Z44" s="25"/>
      <c r="AA44" s="25"/>
      <c r="AD44" s="130"/>
      <c r="AE44" s="130"/>
      <c r="AF44" s="130"/>
      <c r="AG44" s="130"/>
      <c r="AH44" s="130"/>
    </row>
    <row r="45" spans="2:34" s="10" customFormat="1" ht="15" customHeight="1">
      <c r="B45" s="64"/>
      <c r="C45" s="55"/>
      <c r="D45" s="57">
        <f>R39</f>
        <v>1</v>
      </c>
      <c r="E45" s="21">
        <f>IF(Q39="","",Q39)</f>
        <v>13</v>
      </c>
      <c r="F45" s="18" t="s">
        <v>32</v>
      </c>
      <c r="G45" s="21">
        <f>IF(O39="","",O39)</f>
        <v>9</v>
      </c>
      <c r="H45" s="112">
        <f>N39</f>
        <v>2</v>
      </c>
      <c r="I45" s="57">
        <f>R42</f>
        <v>0</v>
      </c>
      <c r="J45" s="21">
        <f>IF(Q42="","",Q42)</f>
        <v>17</v>
      </c>
      <c r="K45" s="18" t="s">
        <v>32</v>
      </c>
      <c r="L45" s="22">
        <f>IF(O42="","",O42)</f>
        <v>21</v>
      </c>
      <c r="M45" s="112">
        <f>N42</f>
        <v>2</v>
      </c>
      <c r="N45" s="117"/>
      <c r="O45" s="118"/>
      <c r="P45" s="118"/>
      <c r="Q45" s="118"/>
      <c r="R45" s="119"/>
      <c r="S45" s="67"/>
      <c r="T45" s="107"/>
      <c r="U45" s="110"/>
      <c r="V45" s="67"/>
      <c r="W45" s="110"/>
      <c r="X45" s="21"/>
      <c r="Y45" s="21"/>
      <c r="Z45" s="25"/>
      <c r="AA45" s="25"/>
      <c r="AD45" s="131">
        <f>IF(S44="","",S44*1000+(D45+I45)*100+((D45+I45)-(H45+M45))*10+((SUM(E44:E46)+SUM(J44:J46))-(SUM(G44:G46)+SUM(L44:L46))))</f>
        <v>69</v>
      </c>
      <c r="AE45" s="130"/>
      <c r="AF45" s="130"/>
      <c r="AG45" s="130"/>
      <c r="AH45" s="130"/>
    </row>
    <row r="46" spans="2:34" s="10" customFormat="1" ht="15" customHeight="1">
      <c r="B46" s="65"/>
      <c r="C46" s="56"/>
      <c r="D46" s="58"/>
      <c r="E46" s="23" t="str">
        <f>IF(Q40="","",Q40)</f>
        <v>ｷ</v>
      </c>
      <c r="F46" s="29" t="s">
        <v>32</v>
      </c>
      <c r="G46" s="23">
        <f>IF(O40="","",O40)</f>
      </c>
      <c r="H46" s="113"/>
      <c r="I46" s="58"/>
      <c r="J46" s="23">
        <f>IF(Q43="","",Q43)</f>
      </c>
      <c r="K46" s="18" t="s">
        <v>32</v>
      </c>
      <c r="L46" s="24">
        <f>IF(O43="","",O43)</f>
      </c>
      <c r="M46" s="113"/>
      <c r="N46" s="120"/>
      <c r="O46" s="121"/>
      <c r="P46" s="121"/>
      <c r="Q46" s="121"/>
      <c r="R46" s="122"/>
      <c r="S46" s="68"/>
      <c r="T46" s="108"/>
      <c r="U46" s="111"/>
      <c r="V46" s="68"/>
      <c r="W46" s="111"/>
      <c r="X46" s="21"/>
      <c r="Y46" s="21"/>
      <c r="Z46" s="25"/>
      <c r="AA46" s="25"/>
      <c r="AD46" s="130"/>
      <c r="AE46" s="130"/>
      <c r="AF46" s="130"/>
      <c r="AG46" s="130"/>
      <c r="AH46" s="130"/>
    </row>
    <row r="47" spans="2:34" s="30" customFormat="1" ht="15" customHeight="1">
      <c r="B47" s="31"/>
      <c r="C47" s="31"/>
      <c r="K47" s="33"/>
      <c r="AD47" s="130"/>
      <c r="AE47" s="130"/>
      <c r="AF47" s="130"/>
      <c r="AG47" s="130"/>
      <c r="AH47" s="130"/>
    </row>
    <row r="48" spans="2:34" s="10" customFormat="1" ht="15" customHeight="1">
      <c r="B48" s="11" t="s">
        <v>85</v>
      </c>
      <c r="C48" s="12"/>
      <c r="D48" s="96" t="s">
        <v>20</v>
      </c>
      <c r="E48" s="97"/>
      <c r="F48" s="97"/>
      <c r="G48" s="97"/>
      <c r="H48" s="98"/>
      <c r="I48" s="96" t="s">
        <v>22</v>
      </c>
      <c r="J48" s="97"/>
      <c r="K48" s="97"/>
      <c r="L48" s="97"/>
      <c r="M48" s="98"/>
      <c r="N48" s="96" t="s">
        <v>24</v>
      </c>
      <c r="O48" s="97"/>
      <c r="P48" s="97"/>
      <c r="Q48" s="97"/>
      <c r="R48" s="98"/>
      <c r="S48" s="13"/>
      <c r="T48" s="14" t="s">
        <v>30</v>
      </c>
      <c r="U48" s="14"/>
      <c r="V48" s="96" t="s">
        <v>31</v>
      </c>
      <c r="W48" s="98"/>
      <c r="AA48" s="15"/>
      <c r="AD48" s="130"/>
      <c r="AE48" s="130"/>
      <c r="AF48" s="130"/>
      <c r="AG48" s="130"/>
      <c r="AH48" s="130"/>
    </row>
    <row r="49" spans="2:34" s="10" customFormat="1" ht="15" customHeight="1">
      <c r="B49" s="63" t="str">
        <f>INDEX(B5:B13,MATCH(2,V5:V13,0),1)</f>
        <v>(神　郷)</v>
      </c>
      <c r="C49" s="54" t="str">
        <f>INDEX(C5:C13,MATCH(2,V5:V13,0),1)</f>
        <v>伊藤　蒼馬</v>
      </c>
      <c r="D49" s="114"/>
      <c r="E49" s="115"/>
      <c r="F49" s="115"/>
      <c r="G49" s="115"/>
      <c r="H49" s="116"/>
      <c r="I49" s="16" t="str">
        <f>IF(I50="","",IF(I50&gt;M50,"○","×"))</f>
        <v>×</v>
      </c>
      <c r="J49" s="17">
        <v>9</v>
      </c>
      <c r="K49" s="18" t="s">
        <v>32</v>
      </c>
      <c r="L49" s="17">
        <v>21</v>
      </c>
      <c r="M49" s="19"/>
      <c r="N49" s="20" t="str">
        <f>IF(N50="","",IF(N50&gt;R50,"○","×"))</f>
        <v>×</v>
      </c>
      <c r="O49" s="17">
        <v>7</v>
      </c>
      <c r="P49" s="18" t="s">
        <v>32</v>
      </c>
      <c r="Q49" s="17">
        <v>21</v>
      </c>
      <c r="R49" s="19"/>
      <c r="S49" s="66">
        <f>IF(I49="","",COUNTIF(I49:R49,"○"))</f>
        <v>0</v>
      </c>
      <c r="T49" s="106" t="s">
        <v>33</v>
      </c>
      <c r="U49" s="109">
        <f>IF(I49="","",COUNTIF(I49:R49,"×"))</f>
        <v>2</v>
      </c>
      <c r="V49" s="66">
        <f>IF(AD50="","",RANK(AD50,AD49:AD57))</f>
        <v>3</v>
      </c>
      <c r="W49" s="109"/>
      <c r="X49" s="21"/>
      <c r="Y49" s="21"/>
      <c r="Z49" s="15"/>
      <c r="AA49" s="15"/>
      <c r="AD49" s="130"/>
      <c r="AE49" s="130">
        <f>IF(J49="","",IF(J49&gt;L49,1,0))</f>
        <v>0</v>
      </c>
      <c r="AF49" s="130">
        <f>IF(L49="","",IF(J49&lt;L49,1,0))</f>
        <v>1</v>
      </c>
      <c r="AG49" s="130">
        <f>IF(O49="","",IF(O49&gt;Q49,1,0))</f>
        <v>0</v>
      </c>
      <c r="AH49" s="130">
        <f>IF(Q49="","",IF(O49&lt;Q49,1,0))</f>
        <v>1</v>
      </c>
    </row>
    <row r="50" spans="2:34" s="10" customFormat="1" ht="15" customHeight="1">
      <c r="B50" s="64"/>
      <c r="C50" s="55"/>
      <c r="D50" s="117"/>
      <c r="E50" s="118"/>
      <c r="F50" s="118"/>
      <c r="G50" s="118"/>
      <c r="H50" s="119"/>
      <c r="I50" s="57">
        <f>IF(J49="","",SUM(AE49:AE51))</f>
        <v>0</v>
      </c>
      <c r="J50" s="21">
        <v>9</v>
      </c>
      <c r="K50" s="18" t="s">
        <v>32</v>
      </c>
      <c r="L50" s="21">
        <v>21</v>
      </c>
      <c r="M50" s="112">
        <f>IF(L49="","",SUM(AF49:AF51))</f>
        <v>2</v>
      </c>
      <c r="N50" s="57">
        <f>IF(O49="","",SUM(AG49:AG51))</f>
        <v>0</v>
      </c>
      <c r="O50" s="22">
        <v>13</v>
      </c>
      <c r="P50" s="18" t="s">
        <v>32</v>
      </c>
      <c r="Q50" s="22">
        <v>21</v>
      </c>
      <c r="R50" s="112">
        <f>IF(Q49="","",SUM(AH49:AH51))</f>
        <v>2</v>
      </c>
      <c r="S50" s="67"/>
      <c r="T50" s="107"/>
      <c r="U50" s="110"/>
      <c r="V50" s="67"/>
      <c r="W50" s="110"/>
      <c r="X50" s="21"/>
      <c r="Y50" s="21"/>
      <c r="Z50" s="15"/>
      <c r="AA50" s="15"/>
      <c r="AD50" s="131">
        <f>IF(S49="","",S49*1000+(I50+N50)*100+((I50+N50)-(M50+R50))*10+((SUM(J49:J51)+SUM(O49:O51))-(SUM(L49:L51)+SUM(Q49:Q51))))</f>
        <v>-86</v>
      </c>
      <c r="AE50" s="130">
        <f>IF(J50="","",IF(J50&gt;L50,1,0))</f>
        <v>0</v>
      </c>
      <c r="AF50" s="130">
        <f>IF(L50="","",IF(J50&lt;L50,1,0))</f>
        <v>1</v>
      </c>
      <c r="AG50" s="130">
        <f>IF(O50="","",IF(O50&gt;Q50,1,0))</f>
        <v>0</v>
      </c>
      <c r="AH50" s="130">
        <f>IF(Q50="","",IF(O50&lt;Q50,1,0))</f>
        <v>1</v>
      </c>
    </row>
    <row r="51" spans="2:34" s="10" customFormat="1" ht="15" customHeight="1">
      <c r="B51" s="65"/>
      <c r="C51" s="56"/>
      <c r="D51" s="120"/>
      <c r="E51" s="121"/>
      <c r="F51" s="121"/>
      <c r="G51" s="121"/>
      <c r="H51" s="122"/>
      <c r="I51" s="58"/>
      <c r="J51" s="23"/>
      <c r="K51" s="18" t="s">
        <v>32</v>
      </c>
      <c r="L51" s="23"/>
      <c r="M51" s="113"/>
      <c r="N51" s="58"/>
      <c r="O51" s="24"/>
      <c r="P51" s="18" t="s">
        <v>32</v>
      </c>
      <c r="Q51" s="24"/>
      <c r="R51" s="113"/>
      <c r="S51" s="68"/>
      <c r="T51" s="108"/>
      <c r="U51" s="111"/>
      <c r="V51" s="68"/>
      <c r="W51" s="111"/>
      <c r="X51" s="21"/>
      <c r="Y51" s="21"/>
      <c r="Z51" s="25"/>
      <c r="AA51" s="25"/>
      <c r="AD51" s="130"/>
      <c r="AE51" s="130">
        <f>IF(J51="","",IF(J51&gt;L51,1,0))</f>
      </c>
      <c r="AF51" s="130">
        <f>IF(L51="","",IF(J51&lt;L51,1,0))</f>
      </c>
      <c r="AG51" s="130">
        <f>IF(O51="","",IF(O51&gt;Q51,1,0))</f>
      </c>
      <c r="AH51" s="130">
        <f>IF(Q51="","",IF(O51&lt;Q51,1,0))</f>
      </c>
    </row>
    <row r="52" spans="2:34" s="10" customFormat="1" ht="15" customHeight="1">
      <c r="B52" s="63" t="str">
        <f>INDEX(B16:B24,MATCH(2,V16:V24,0),1)</f>
        <v>(角　野)</v>
      </c>
      <c r="C52" s="54" t="str">
        <f>INDEX(C16:C24,MATCH(2,V16:V24,0),1)</f>
        <v>安藤　大空</v>
      </c>
      <c r="D52" s="16" t="str">
        <f>IF(E52="","",IF(D53&gt;H53,"○","×"))</f>
        <v>○</v>
      </c>
      <c r="E52" s="17">
        <f>IF(L49="","",L49)</f>
        <v>21</v>
      </c>
      <c r="F52" s="26" t="s">
        <v>32</v>
      </c>
      <c r="G52" s="17">
        <f>IF(J49="","",J49)</f>
        <v>9</v>
      </c>
      <c r="H52" s="27"/>
      <c r="I52" s="114"/>
      <c r="J52" s="115"/>
      <c r="K52" s="115"/>
      <c r="L52" s="115"/>
      <c r="M52" s="116"/>
      <c r="N52" s="16" t="str">
        <f>IF(O52="","",IF(N53&gt;R53,"○","×"))</f>
        <v>○</v>
      </c>
      <c r="O52" s="17">
        <v>21</v>
      </c>
      <c r="P52" s="26" t="s">
        <v>32</v>
      </c>
      <c r="Q52" s="17">
        <v>13</v>
      </c>
      <c r="R52" s="28"/>
      <c r="S52" s="66">
        <f>IF(D52="","",COUNTIF(D52:R54,"○"))</f>
        <v>2</v>
      </c>
      <c r="T52" s="106" t="s">
        <v>33</v>
      </c>
      <c r="U52" s="109">
        <f>IF(D52="","",COUNTIF(D52:R54,"×"))</f>
        <v>0</v>
      </c>
      <c r="V52" s="66">
        <f>IF(AD53="","",RANK(AD53,AD49:AD57))</f>
        <v>1</v>
      </c>
      <c r="W52" s="109"/>
      <c r="X52" s="21"/>
      <c r="Y52" s="21"/>
      <c r="Z52" s="25"/>
      <c r="AA52" s="25"/>
      <c r="AD52" s="130"/>
      <c r="AE52" s="130">
        <f>IF(O52="","",IF(O52&gt;Q52,1,0))</f>
        <v>1</v>
      </c>
      <c r="AF52" s="130">
        <f>IF(Q52="","",IF(O52&lt;Q52,1,0))</f>
        <v>0</v>
      </c>
      <c r="AG52" s="130"/>
      <c r="AH52" s="130"/>
    </row>
    <row r="53" spans="2:34" s="10" customFormat="1" ht="15" customHeight="1">
      <c r="B53" s="64"/>
      <c r="C53" s="55"/>
      <c r="D53" s="57">
        <f>M50</f>
        <v>2</v>
      </c>
      <c r="E53" s="21">
        <f>IF(L50="","",L50)</f>
        <v>21</v>
      </c>
      <c r="F53" s="18" t="s">
        <v>32</v>
      </c>
      <c r="G53" s="21">
        <f>IF(J50="","",J50)</f>
        <v>9</v>
      </c>
      <c r="H53" s="112">
        <f>I50</f>
        <v>0</v>
      </c>
      <c r="I53" s="117"/>
      <c r="J53" s="118"/>
      <c r="K53" s="118"/>
      <c r="L53" s="118"/>
      <c r="M53" s="119"/>
      <c r="N53" s="57">
        <f>IF(O52="","",SUM(AE52:AE54))</f>
        <v>2</v>
      </c>
      <c r="O53" s="21">
        <v>21</v>
      </c>
      <c r="P53" s="18" t="s">
        <v>32</v>
      </c>
      <c r="Q53" s="21">
        <v>14</v>
      </c>
      <c r="R53" s="112">
        <f>IF(Q52="","",SUM(AF52:AF54))</f>
        <v>0</v>
      </c>
      <c r="S53" s="67"/>
      <c r="T53" s="107"/>
      <c r="U53" s="110"/>
      <c r="V53" s="67"/>
      <c r="W53" s="110"/>
      <c r="X53" s="21"/>
      <c r="Y53" s="21"/>
      <c r="Z53" s="25"/>
      <c r="AA53" s="25"/>
      <c r="AD53" s="131">
        <f>IF(S52="","",S52*1000+(D53+N53)*100+((D53+N53)-(H53+R53))*10+((SUM(E52:E54)+SUM(O52:O54))-(SUM(G52:G54)+SUM(Q52:Q54))))</f>
        <v>2479</v>
      </c>
      <c r="AE53" s="130">
        <f>IF(O53="","",IF(O53&gt;Q53,1,0))</f>
        <v>1</v>
      </c>
      <c r="AF53" s="130">
        <f>IF(Q53="","",IF(O53&lt;Q53,1,0))</f>
        <v>0</v>
      </c>
      <c r="AG53" s="130"/>
      <c r="AH53" s="130"/>
    </row>
    <row r="54" spans="2:34" s="10" customFormat="1" ht="15" customHeight="1">
      <c r="B54" s="65"/>
      <c r="C54" s="56"/>
      <c r="D54" s="58"/>
      <c r="E54" s="23">
        <f>IF(L51="","",L51)</f>
      </c>
      <c r="F54" s="29" t="s">
        <v>32</v>
      </c>
      <c r="G54" s="23">
        <f>IF(J51="","",J51)</f>
      </c>
      <c r="H54" s="113"/>
      <c r="I54" s="120"/>
      <c r="J54" s="121"/>
      <c r="K54" s="121"/>
      <c r="L54" s="121"/>
      <c r="M54" s="122"/>
      <c r="N54" s="58"/>
      <c r="O54" s="23"/>
      <c r="P54" s="18" t="s">
        <v>32</v>
      </c>
      <c r="Q54" s="23"/>
      <c r="R54" s="113"/>
      <c r="S54" s="68"/>
      <c r="T54" s="108"/>
      <c r="U54" s="111"/>
      <c r="V54" s="68"/>
      <c r="W54" s="111"/>
      <c r="X54" s="21"/>
      <c r="Y54" s="21"/>
      <c r="Z54" s="25"/>
      <c r="AA54" s="25"/>
      <c r="AD54" s="130"/>
      <c r="AE54" s="130">
        <f>IF(O54="","",IF(O54&gt;Q54,1,0))</f>
      </c>
      <c r="AF54" s="130">
        <f>IF(Q54="","",IF(O54&lt;Q54,1,0))</f>
      </c>
      <c r="AG54" s="130"/>
      <c r="AH54" s="130"/>
    </row>
    <row r="55" spans="2:34" s="10" customFormat="1" ht="15" customHeight="1">
      <c r="B55" s="64" t="str">
        <f>INDEX(B27:B35,MATCH(2,V27:V35,0),1)</f>
        <v>(中　萩)</v>
      </c>
      <c r="C55" s="54" t="str">
        <f>INDEX(C27:C35,MATCH(2,V27:V35,0),1)</f>
        <v>小山　雄大</v>
      </c>
      <c r="D55" s="16" t="str">
        <f>IF(E55="","",IF(D56&gt;H56,"○","×"))</f>
        <v>○</v>
      </c>
      <c r="E55" s="17">
        <f>IF(Q49="","",Q49)</f>
        <v>21</v>
      </c>
      <c r="F55" s="26" t="s">
        <v>32</v>
      </c>
      <c r="G55" s="17">
        <f>IF(O49="","",O49)</f>
        <v>7</v>
      </c>
      <c r="H55" s="28"/>
      <c r="I55" s="16" t="str">
        <f>IF(J55="","",IF(I56&gt;M56,"○","×"))</f>
        <v>×</v>
      </c>
      <c r="J55" s="17">
        <f>IF(Q52="","",Q52)</f>
        <v>13</v>
      </c>
      <c r="K55" s="18" t="s">
        <v>32</v>
      </c>
      <c r="L55" s="17">
        <f>IF(O52="","",O52)</f>
        <v>21</v>
      </c>
      <c r="M55" s="28"/>
      <c r="N55" s="114"/>
      <c r="O55" s="115"/>
      <c r="P55" s="115"/>
      <c r="Q55" s="115"/>
      <c r="R55" s="116"/>
      <c r="S55" s="66">
        <f>IF(D55="","",COUNTIF(D55:M55,"○"))</f>
        <v>1</v>
      </c>
      <c r="T55" s="106" t="s">
        <v>33</v>
      </c>
      <c r="U55" s="109">
        <f>IF(D55="","",COUNTIF(D55:M55,"×"))</f>
        <v>1</v>
      </c>
      <c r="V55" s="66">
        <f>IF(AD56="","",RANK(AD56,AD49:AD57))</f>
        <v>2</v>
      </c>
      <c r="W55" s="109"/>
      <c r="X55" s="21"/>
      <c r="Y55" s="21"/>
      <c r="Z55" s="25"/>
      <c r="AA55" s="25"/>
      <c r="AD55" s="130"/>
      <c r="AE55" s="130"/>
      <c r="AF55" s="130"/>
      <c r="AG55" s="130"/>
      <c r="AH55" s="130"/>
    </row>
    <row r="56" spans="2:34" s="10" customFormat="1" ht="15" customHeight="1">
      <c r="B56" s="64"/>
      <c r="C56" s="55"/>
      <c r="D56" s="57">
        <f>R50</f>
        <v>2</v>
      </c>
      <c r="E56" s="21">
        <f>IF(Q50="","",Q50)</f>
        <v>21</v>
      </c>
      <c r="F56" s="18" t="s">
        <v>32</v>
      </c>
      <c r="G56" s="21">
        <f>IF(O50="","",O50)</f>
        <v>13</v>
      </c>
      <c r="H56" s="112">
        <f>N50</f>
        <v>0</v>
      </c>
      <c r="I56" s="57">
        <f>R53</f>
        <v>0</v>
      </c>
      <c r="J56" s="21">
        <f>IF(Q53="","",Q53)</f>
        <v>14</v>
      </c>
      <c r="K56" s="18" t="s">
        <v>32</v>
      </c>
      <c r="L56" s="22">
        <f>IF(O53="","",O53)</f>
        <v>21</v>
      </c>
      <c r="M56" s="112">
        <f>N53</f>
        <v>2</v>
      </c>
      <c r="N56" s="117"/>
      <c r="O56" s="118"/>
      <c r="P56" s="118"/>
      <c r="Q56" s="118"/>
      <c r="R56" s="119"/>
      <c r="S56" s="67"/>
      <c r="T56" s="107"/>
      <c r="U56" s="110"/>
      <c r="V56" s="67"/>
      <c r="W56" s="110"/>
      <c r="X56" s="21"/>
      <c r="Y56" s="21"/>
      <c r="Z56" s="25"/>
      <c r="AA56" s="25"/>
      <c r="AD56" s="131">
        <f>IF(S55="","",S55*1000+(D56+I56)*100+((D56+I56)-(H56+M56))*10+((SUM(E55:E57)+SUM(J55:J57))-(SUM(G55:G57)+SUM(L55:L57))))</f>
        <v>1207</v>
      </c>
      <c r="AE56" s="130"/>
      <c r="AF56" s="130"/>
      <c r="AG56" s="130"/>
      <c r="AH56" s="130"/>
    </row>
    <row r="57" spans="2:34" s="10" customFormat="1" ht="15" customHeight="1">
      <c r="B57" s="65"/>
      <c r="C57" s="56"/>
      <c r="D57" s="58"/>
      <c r="E57" s="23">
        <f>IF(Q51="","",Q51)</f>
      </c>
      <c r="F57" s="29" t="s">
        <v>32</v>
      </c>
      <c r="G57" s="23">
        <f>IF(O51="","",O51)</f>
      </c>
      <c r="H57" s="113"/>
      <c r="I57" s="58"/>
      <c r="J57" s="23">
        <f>IF(Q54="","",Q54)</f>
      </c>
      <c r="K57" s="18" t="s">
        <v>32</v>
      </c>
      <c r="L57" s="24">
        <f>IF(O54="","",O54)</f>
      </c>
      <c r="M57" s="113"/>
      <c r="N57" s="120"/>
      <c r="O57" s="121"/>
      <c r="P57" s="121"/>
      <c r="Q57" s="121"/>
      <c r="R57" s="122"/>
      <c r="S57" s="68"/>
      <c r="T57" s="108"/>
      <c r="U57" s="111"/>
      <c r="V57" s="68"/>
      <c r="W57" s="111"/>
      <c r="X57" s="21"/>
      <c r="Y57" s="21"/>
      <c r="Z57" s="25"/>
      <c r="AA57" s="25"/>
      <c r="AD57" s="130"/>
      <c r="AE57" s="130"/>
      <c r="AF57" s="130"/>
      <c r="AG57" s="130"/>
      <c r="AH57" s="130"/>
    </row>
    <row r="58" spans="2:34" s="30" customFormat="1" ht="15" customHeight="1">
      <c r="B58" s="31"/>
      <c r="C58" s="31"/>
      <c r="K58" s="33"/>
      <c r="AD58" s="130"/>
      <c r="AE58" s="130"/>
      <c r="AF58" s="130"/>
      <c r="AG58" s="130"/>
      <c r="AH58" s="130"/>
    </row>
    <row r="59" spans="2:34" s="10" customFormat="1" ht="15" customHeight="1">
      <c r="B59" s="11" t="s">
        <v>86</v>
      </c>
      <c r="C59" s="12"/>
      <c r="D59" s="96" t="s">
        <v>19</v>
      </c>
      <c r="E59" s="97"/>
      <c r="F59" s="97"/>
      <c r="G59" s="97"/>
      <c r="H59" s="98"/>
      <c r="I59" s="96" t="s">
        <v>157</v>
      </c>
      <c r="J59" s="97"/>
      <c r="K59" s="97"/>
      <c r="L59" s="97"/>
      <c r="M59" s="98"/>
      <c r="N59" s="96" t="s">
        <v>25</v>
      </c>
      <c r="O59" s="97"/>
      <c r="P59" s="97"/>
      <c r="Q59" s="97"/>
      <c r="R59" s="98"/>
      <c r="S59" s="13"/>
      <c r="T59" s="14" t="s">
        <v>30</v>
      </c>
      <c r="U59" s="14"/>
      <c r="V59" s="96" t="s">
        <v>31</v>
      </c>
      <c r="W59" s="98"/>
      <c r="AA59" s="15"/>
      <c r="AD59" s="130"/>
      <c r="AE59" s="130"/>
      <c r="AF59" s="130"/>
      <c r="AG59" s="130"/>
      <c r="AH59" s="130"/>
    </row>
    <row r="60" spans="2:34" s="10" customFormat="1" ht="15" customHeight="1">
      <c r="B60" s="63" t="str">
        <f>INDEX(B5:B13,MATCH(3,V5:V13,0),1)</f>
        <v>(大生院)</v>
      </c>
      <c r="C60" s="54" t="str">
        <f>INDEX(C5:C13,MATCH(3,V5:V13,0),1)</f>
        <v>井上　達仁</v>
      </c>
      <c r="D60" s="114"/>
      <c r="E60" s="115"/>
      <c r="F60" s="115"/>
      <c r="G60" s="115"/>
      <c r="H60" s="116"/>
      <c r="I60" s="16" t="str">
        <f>IF(I61="","",IF(I61&gt;M61,"○","×"))</f>
        <v>×</v>
      </c>
      <c r="J60" s="17">
        <v>11</v>
      </c>
      <c r="K60" s="18" t="s">
        <v>32</v>
      </c>
      <c r="L60" s="17">
        <v>21</v>
      </c>
      <c r="M60" s="19"/>
      <c r="N60" s="20" t="str">
        <f>IF(N61="","",IF(N61&gt;R61,"○","×"))</f>
        <v>×</v>
      </c>
      <c r="O60" s="17">
        <v>19</v>
      </c>
      <c r="P60" s="18" t="s">
        <v>32</v>
      </c>
      <c r="Q60" s="17">
        <v>21</v>
      </c>
      <c r="R60" s="19"/>
      <c r="S60" s="66">
        <f>IF(I60="","",COUNTIF(I60:R60,"○"))</f>
        <v>0</v>
      </c>
      <c r="T60" s="106" t="s">
        <v>33</v>
      </c>
      <c r="U60" s="109">
        <f>IF(I60="","",COUNTIF(I60:R60,"×"))</f>
        <v>2</v>
      </c>
      <c r="V60" s="66">
        <f>IF(AD61="","",RANK(AD61,AD60:AD68))</f>
        <v>3</v>
      </c>
      <c r="W60" s="109"/>
      <c r="X60" s="21"/>
      <c r="Y60" s="21"/>
      <c r="Z60" s="15"/>
      <c r="AA60" s="15"/>
      <c r="AD60" s="130"/>
      <c r="AE60" s="130">
        <f>IF(J60="","",IF(J60&gt;L60,1,0))</f>
        <v>0</v>
      </c>
      <c r="AF60" s="130">
        <f>IF(L60="","",IF(J60&lt;L60,1,0))</f>
        <v>1</v>
      </c>
      <c r="AG60" s="130">
        <f>IF(O60="","",IF(O60&gt;Q60,1,0))</f>
        <v>0</v>
      </c>
      <c r="AH60" s="130">
        <f>IF(Q60="","",IF(O60&lt;Q60,1,0))</f>
        <v>1</v>
      </c>
    </row>
    <row r="61" spans="2:34" s="10" customFormat="1" ht="15" customHeight="1">
      <c r="B61" s="64"/>
      <c r="C61" s="55"/>
      <c r="D61" s="117"/>
      <c r="E61" s="118"/>
      <c r="F61" s="118"/>
      <c r="G61" s="118"/>
      <c r="H61" s="119"/>
      <c r="I61" s="57">
        <f>IF(J60="","",SUM(AE60:AE62))</f>
        <v>0</v>
      </c>
      <c r="J61" s="21">
        <v>18</v>
      </c>
      <c r="K61" s="18" t="s">
        <v>32</v>
      </c>
      <c r="L61" s="21">
        <v>21</v>
      </c>
      <c r="M61" s="112">
        <f>IF(L60="","",SUM(AF60:AF62))</f>
        <v>2</v>
      </c>
      <c r="N61" s="57">
        <f>IF(O60="","",SUM(AG60:AG62))</f>
        <v>0</v>
      </c>
      <c r="O61" s="22">
        <v>15</v>
      </c>
      <c r="P61" s="18" t="s">
        <v>32</v>
      </c>
      <c r="Q61" s="22">
        <v>21</v>
      </c>
      <c r="R61" s="112">
        <f>IF(Q60="","",SUM(AH60:AH62))</f>
        <v>2</v>
      </c>
      <c r="S61" s="67"/>
      <c r="T61" s="107"/>
      <c r="U61" s="110"/>
      <c r="V61" s="67"/>
      <c r="W61" s="110"/>
      <c r="X61" s="21"/>
      <c r="Y61" s="21"/>
      <c r="Z61" s="15"/>
      <c r="AA61" s="15"/>
      <c r="AD61" s="131">
        <f>IF(S60="","",S60*1000+(I61+N61)*100+((I61+N61)-(M61+R61))*10+((SUM(J60:J62)+SUM(O60:O62))-(SUM(L60:L62)+SUM(Q60:Q62))))</f>
        <v>-61</v>
      </c>
      <c r="AE61" s="130">
        <f>IF(J61="","",IF(J61&gt;L61,1,0))</f>
        <v>0</v>
      </c>
      <c r="AF61" s="130">
        <f>IF(L61="","",IF(J61&lt;L61,1,0))</f>
        <v>1</v>
      </c>
      <c r="AG61" s="130">
        <f>IF(O61="","",IF(O61&gt;Q61,1,0))</f>
        <v>0</v>
      </c>
      <c r="AH61" s="130">
        <f>IF(Q61="","",IF(O61&lt;Q61,1,0))</f>
        <v>1</v>
      </c>
    </row>
    <row r="62" spans="2:34" s="10" customFormat="1" ht="15" customHeight="1">
      <c r="B62" s="65"/>
      <c r="C62" s="56"/>
      <c r="D62" s="120"/>
      <c r="E62" s="121"/>
      <c r="F62" s="121"/>
      <c r="G62" s="121"/>
      <c r="H62" s="122"/>
      <c r="I62" s="58"/>
      <c r="J62" s="23"/>
      <c r="K62" s="18" t="s">
        <v>32</v>
      </c>
      <c r="L62" s="23"/>
      <c r="M62" s="113"/>
      <c r="N62" s="58"/>
      <c r="O62" s="24"/>
      <c r="P62" s="18" t="s">
        <v>32</v>
      </c>
      <c r="Q62" s="24"/>
      <c r="R62" s="113"/>
      <c r="S62" s="68"/>
      <c r="T62" s="108"/>
      <c r="U62" s="111"/>
      <c r="V62" s="68"/>
      <c r="W62" s="111"/>
      <c r="X62" s="21"/>
      <c r="Y62" s="21"/>
      <c r="Z62" s="25"/>
      <c r="AA62" s="25"/>
      <c r="AD62" s="130"/>
      <c r="AE62" s="130">
        <f>IF(J62="","",IF(J62&gt;L62,1,0))</f>
      </c>
      <c r="AF62" s="130">
        <f>IF(L62="","",IF(J62&lt;L62,1,0))</f>
      </c>
      <c r="AG62" s="130">
        <f>IF(O62="","",IF(O62&gt;Q62,1,0))</f>
      </c>
      <c r="AH62" s="130">
        <f>IF(Q62="","",IF(O62&lt;Q62,1,0))</f>
      </c>
    </row>
    <row r="63" spans="2:34" s="10" customFormat="1" ht="15" customHeight="1">
      <c r="B63" s="63" t="str">
        <f>INDEX(B16:B24,MATCH(3,V16:V24,0),1)</f>
        <v>(中　萩)</v>
      </c>
      <c r="C63" s="54" t="str">
        <f>INDEX(C16:C24,MATCH(3,V16:V24,0),1)</f>
        <v>續木　蒼馬</v>
      </c>
      <c r="D63" s="16" t="str">
        <f>IF(E63="","",IF(D64&gt;H64,"○","×"))</f>
        <v>○</v>
      </c>
      <c r="E63" s="17">
        <f>IF(L60="","",L60)</f>
        <v>21</v>
      </c>
      <c r="F63" s="26" t="s">
        <v>32</v>
      </c>
      <c r="G63" s="17">
        <f>IF(J60="","",J60)</f>
        <v>11</v>
      </c>
      <c r="H63" s="27"/>
      <c r="I63" s="114"/>
      <c r="J63" s="115"/>
      <c r="K63" s="115"/>
      <c r="L63" s="115"/>
      <c r="M63" s="116"/>
      <c r="N63" s="16" t="str">
        <f>IF(O63="","",IF(N64&gt;R64,"○","×"))</f>
        <v>○</v>
      </c>
      <c r="O63" s="17">
        <v>21</v>
      </c>
      <c r="P63" s="26" t="s">
        <v>32</v>
      </c>
      <c r="Q63" s="17">
        <v>9</v>
      </c>
      <c r="R63" s="28"/>
      <c r="S63" s="66">
        <f>IF(D63="","",COUNTIF(D63:R65,"○"))</f>
        <v>2</v>
      </c>
      <c r="T63" s="106" t="s">
        <v>33</v>
      </c>
      <c r="U63" s="109">
        <f>IF(D63="","",COUNTIF(D63:R65,"×"))</f>
        <v>0</v>
      </c>
      <c r="V63" s="66">
        <f>IF(AD64="","",RANK(AD64,AD60:AD68))</f>
        <v>1</v>
      </c>
      <c r="W63" s="109"/>
      <c r="X63" s="21"/>
      <c r="Y63" s="21"/>
      <c r="Z63" s="25"/>
      <c r="AA63" s="25"/>
      <c r="AD63" s="130"/>
      <c r="AE63" s="130">
        <f>IF(O63="","",IF(O63&gt;Q63,1,0))</f>
        <v>1</v>
      </c>
      <c r="AF63" s="130">
        <f>IF(Q63="","",IF(O63&lt;Q63,1,0))</f>
        <v>0</v>
      </c>
      <c r="AG63" s="130"/>
      <c r="AH63" s="130"/>
    </row>
    <row r="64" spans="2:34" s="10" customFormat="1" ht="15" customHeight="1">
      <c r="B64" s="64"/>
      <c r="C64" s="55"/>
      <c r="D64" s="57">
        <f>M61</f>
        <v>2</v>
      </c>
      <c r="E64" s="21">
        <f>IF(L61="","",L61)</f>
        <v>21</v>
      </c>
      <c r="F64" s="18" t="s">
        <v>32</v>
      </c>
      <c r="G64" s="21">
        <f>IF(J61="","",J61)</f>
        <v>18</v>
      </c>
      <c r="H64" s="112">
        <f>I61</f>
        <v>0</v>
      </c>
      <c r="I64" s="117"/>
      <c r="J64" s="118"/>
      <c r="K64" s="118"/>
      <c r="L64" s="118"/>
      <c r="M64" s="119"/>
      <c r="N64" s="57">
        <f>IF(O63="","",SUM(AE63:AE65))</f>
        <v>2</v>
      </c>
      <c r="O64" s="21">
        <v>21</v>
      </c>
      <c r="P64" s="18" t="s">
        <v>32</v>
      </c>
      <c r="Q64" s="21">
        <v>13</v>
      </c>
      <c r="R64" s="112">
        <f>IF(Q63="","",SUM(AF63:AF65))</f>
        <v>0</v>
      </c>
      <c r="S64" s="67"/>
      <c r="T64" s="107"/>
      <c r="U64" s="110"/>
      <c r="V64" s="67"/>
      <c r="W64" s="110"/>
      <c r="X64" s="21"/>
      <c r="Y64" s="21"/>
      <c r="Z64" s="25"/>
      <c r="AA64" s="25"/>
      <c r="AD64" s="131">
        <f>IF(S63="","",S63*1000+(D64+N64)*100+((D64+N64)-(H64+R64))*10+((SUM(E63:E65)+SUM(O63:O65))-(SUM(G63:G65)+SUM(Q63:Q65))))</f>
        <v>2473</v>
      </c>
      <c r="AE64" s="130">
        <f>IF(O64="","",IF(O64&gt;Q64,1,0))</f>
        <v>1</v>
      </c>
      <c r="AF64" s="130">
        <f>IF(Q64="","",IF(O64&lt;Q64,1,0))</f>
        <v>0</v>
      </c>
      <c r="AG64" s="130"/>
      <c r="AH64" s="130"/>
    </row>
    <row r="65" spans="2:34" s="10" customFormat="1" ht="15" customHeight="1">
      <c r="B65" s="65"/>
      <c r="C65" s="56"/>
      <c r="D65" s="58"/>
      <c r="E65" s="23">
        <f>IF(L62="","",L62)</f>
      </c>
      <c r="F65" s="29" t="s">
        <v>32</v>
      </c>
      <c r="G65" s="23">
        <f>IF(J62="","",J62)</f>
      </c>
      <c r="H65" s="113"/>
      <c r="I65" s="120"/>
      <c r="J65" s="121"/>
      <c r="K65" s="121"/>
      <c r="L65" s="121"/>
      <c r="M65" s="122"/>
      <c r="N65" s="58"/>
      <c r="O65" s="23"/>
      <c r="P65" s="18" t="s">
        <v>32</v>
      </c>
      <c r="Q65" s="23"/>
      <c r="R65" s="113"/>
      <c r="S65" s="68"/>
      <c r="T65" s="108"/>
      <c r="U65" s="111"/>
      <c r="V65" s="68"/>
      <c r="W65" s="111"/>
      <c r="X65" s="21"/>
      <c r="Y65" s="21"/>
      <c r="Z65" s="25"/>
      <c r="AA65" s="25"/>
      <c r="AD65" s="130"/>
      <c r="AE65" s="130">
        <f>IF(O65="","",IF(O65&gt;Q65,1,0))</f>
      </c>
      <c r="AF65" s="130">
        <f>IF(Q65="","",IF(O65&lt;Q65,1,0))</f>
      </c>
      <c r="AG65" s="130"/>
      <c r="AH65" s="130"/>
    </row>
    <row r="66" spans="2:34" s="10" customFormat="1" ht="15" customHeight="1">
      <c r="B66" s="64" t="str">
        <f>INDEX(B27:B35,MATCH(3,V27:V35,0),1)</f>
        <v>(角　野)</v>
      </c>
      <c r="C66" s="54" t="str">
        <f>INDEX(C27:C35,MATCH(3,V27:V35,0),1)</f>
        <v>高島　成史</v>
      </c>
      <c r="D66" s="16" t="str">
        <f>IF(E66="","",IF(D67&gt;H67,"○","×"))</f>
        <v>○</v>
      </c>
      <c r="E66" s="17">
        <f>IF(Q60="","",Q60)</f>
        <v>21</v>
      </c>
      <c r="F66" s="26" t="s">
        <v>32</v>
      </c>
      <c r="G66" s="17">
        <f>IF(O60="","",O60)</f>
        <v>19</v>
      </c>
      <c r="H66" s="28"/>
      <c r="I66" s="16" t="str">
        <f>IF(J66="","",IF(I67&gt;M67,"○","×"))</f>
        <v>×</v>
      </c>
      <c r="J66" s="17">
        <f>IF(Q63="","",Q63)</f>
        <v>9</v>
      </c>
      <c r="K66" s="18" t="s">
        <v>32</v>
      </c>
      <c r="L66" s="17">
        <f>IF(O63="","",O63)</f>
        <v>21</v>
      </c>
      <c r="M66" s="28"/>
      <c r="N66" s="114"/>
      <c r="O66" s="115"/>
      <c r="P66" s="115"/>
      <c r="Q66" s="115"/>
      <c r="R66" s="116"/>
      <c r="S66" s="66">
        <f>IF(D66="","",COUNTIF(D66:M66,"○"))</f>
        <v>1</v>
      </c>
      <c r="T66" s="106" t="s">
        <v>33</v>
      </c>
      <c r="U66" s="109">
        <f>IF(D66="","",COUNTIF(D66:M66,"×"))</f>
        <v>1</v>
      </c>
      <c r="V66" s="66">
        <f>IF(AD67="","",RANK(AD67,AD60:AD68))</f>
        <v>2</v>
      </c>
      <c r="W66" s="109"/>
      <c r="X66" s="21"/>
      <c r="Y66" s="21"/>
      <c r="Z66" s="25"/>
      <c r="AA66" s="25"/>
      <c r="AD66" s="130"/>
      <c r="AE66" s="130"/>
      <c r="AF66" s="130"/>
      <c r="AG66" s="130"/>
      <c r="AH66" s="130"/>
    </row>
    <row r="67" spans="2:34" s="10" customFormat="1" ht="15" customHeight="1">
      <c r="B67" s="64"/>
      <c r="C67" s="55"/>
      <c r="D67" s="57">
        <f>R61</f>
        <v>2</v>
      </c>
      <c r="E67" s="21">
        <f>IF(Q61="","",Q61)</f>
        <v>21</v>
      </c>
      <c r="F67" s="18" t="s">
        <v>32</v>
      </c>
      <c r="G67" s="21">
        <f>IF(O61="","",O61)</f>
        <v>15</v>
      </c>
      <c r="H67" s="112">
        <f>N61</f>
        <v>0</v>
      </c>
      <c r="I67" s="57">
        <f>R64</f>
        <v>0</v>
      </c>
      <c r="J67" s="21">
        <f>IF(Q64="","",Q64)</f>
        <v>13</v>
      </c>
      <c r="K67" s="18" t="s">
        <v>32</v>
      </c>
      <c r="L67" s="22">
        <f>IF(O64="","",O64)</f>
        <v>21</v>
      </c>
      <c r="M67" s="112">
        <f>N64</f>
        <v>2</v>
      </c>
      <c r="N67" s="117"/>
      <c r="O67" s="118"/>
      <c r="P67" s="118"/>
      <c r="Q67" s="118"/>
      <c r="R67" s="119"/>
      <c r="S67" s="67"/>
      <c r="T67" s="107"/>
      <c r="U67" s="110"/>
      <c r="V67" s="67"/>
      <c r="W67" s="110"/>
      <c r="X67" s="21"/>
      <c r="Y67" s="21"/>
      <c r="Z67" s="25"/>
      <c r="AA67" s="25"/>
      <c r="AD67" s="131">
        <f>IF(S66="","",S66*1000+(D67+I67)*100+((D67+I67)-(H67+M67))*10+((SUM(E66:E68)+SUM(J66:J68))-(SUM(G66:G68)+SUM(L66:L68))))</f>
        <v>1188</v>
      </c>
      <c r="AE67" s="130"/>
      <c r="AF67" s="130"/>
      <c r="AG67" s="130"/>
      <c r="AH67" s="130"/>
    </row>
    <row r="68" spans="2:34" s="10" customFormat="1" ht="15" customHeight="1">
      <c r="B68" s="65"/>
      <c r="C68" s="56"/>
      <c r="D68" s="58"/>
      <c r="E68" s="23">
        <f>IF(Q62="","",Q62)</f>
      </c>
      <c r="F68" s="29" t="s">
        <v>32</v>
      </c>
      <c r="G68" s="23">
        <f>IF(O62="","",O62)</f>
      </c>
      <c r="H68" s="113"/>
      <c r="I68" s="58"/>
      <c r="J68" s="23">
        <f>IF(Q65="","",Q65)</f>
      </c>
      <c r="K68" s="18" t="s">
        <v>32</v>
      </c>
      <c r="L68" s="24">
        <f>IF(O65="","",O65)</f>
      </c>
      <c r="M68" s="113"/>
      <c r="N68" s="120"/>
      <c r="O68" s="121"/>
      <c r="P68" s="121"/>
      <c r="Q68" s="121"/>
      <c r="R68" s="122"/>
      <c r="S68" s="68"/>
      <c r="T68" s="108"/>
      <c r="U68" s="111"/>
      <c r="V68" s="68"/>
      <c r="W68" s="111"/>
      <c r="X68" s="21"/>
      <c r="Y68" s="21"/>
      <c r="Z68" s="25"/>
      <c r="AA68" s="25"/>
      <c r="AD68" s="130"/>
      <c r="AE68" s="130"/>
      <c r="AF68" s="130"/>
      <c r="AG68" s="130"/>
      <c r="AH68" s="130"/>
    </row>
    <row r="69" ht="13.5">
      <c r="K69" s="34"/>
    </row>
    <row r="70" spans="2:18" s="3" customFormat="1" ht="23.25">
      <c r="B70" s="105" t="s">
        <v>5</v>
      </c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4"/>
    </row>
    <row r="72" spans="2:18" s="6" customFormat="1" ht="14.25">
      <c r="B72" s="46" t="s">
        <v>26</v>
      </c>
      <c r="C72" s="45" t="s">
        <v>17</v>
      </c>
      <c r="D72" s="5"/>
      <c r="E72" s="47" t="s">
        <v>27</v>
      </c>
      <c r="F72" s="47"/>
      <c r="G72" s="47"/>
      <c r="H72" s="47"/>
      <c r="I72" s="47"/>
      <c r="J72" s="47"/>
      <c r="K72" s="47"/>
      <c r="L72" s="47"/>
      <c r="M72" s="5"/>
      <c r="N72" s="5"/>
      <c r="O72" s="5"/>
      <c r="P72" s="5"/>
      <c r="Q72"/>
      <c r="R72"/>
    </row>
    <row r="73" spans="2:18" s="6" customFormat="1" ht="14.25">
      <c r="B73" s="46"/>
      <c r="C73" s="45"/>
      <c r="D73" s="5"/>
      <c r="E73" s="47"/>
      <c r="F73" s="47"/>
      <c r="G73" s="47"/>
      <c r="H73" s="47"/>
      <c r="I73" s="47"/>
      <c r="J73" s="47"/>
      <c r="K73" s="47"/>
      <c r="L73" s="47"/>
      <c r="M73" s="5"/>
      <c r="N73" s="5"/>
      <c r="O73" s="5"/>
      <c r="P73" s="5"/>
      <c r="Q73"/>
      <c r="R73"/>
    </row>
    <row r="75" spans="2:18" s="6" customFormat="1" ht="22.5" customHeight="1">
      <c r="B75" s="44" t="s">
        <v>6</v>
      </c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7"/>
    </row>
    <row r="77" spans="2:43" s="10" customFormat="1" ht="15" customHeight="1">
      <c r="B77" s="99"/>
      <c r="C77" s="100"/>
      <c r="D77" s="96" t="s">
        <v>115</v>
      </c>
      <c r="E77" s="97"/>
      <c r="F77" s="97"/>
      <c r="G77" s="97"/>
      <c r="H77" s="98"/>
      <c r="I77" s="96" t="s">
        <v>116</v>
      </c>
      <c r="J77" s="97"/>
      <c r="K77" s="97"/>
      <c r="L77" s="97"/>
      <c r="M77" s="98"/>
      <c r="N77" s="96" t="s">
        <v>117</v>
      </c>
      <c r="O77" s="97"/>
      <c r="P77" s="97"/>
      <c r="Q77" s="97"/>
      <c r="R77" s="98"/>
      <c r="S77" s="96" t="s">
        <v>118</v>
      </c>
      <c r="T77" s="97"/>
      <c r="U77" s="97"/>
      <c r="V77" s="97"/>
      <c r="W77" s="98"/>
      <c r="X77" s="96" t="s">
        <v>119</v>
      </c>
      <c r="Y77" s="97"/>
      <c r="Z77" s="97"/>
      <c r="AA77" s="97"/>
      <c r="AB77" s="98"/>
      <c r="AC77" s="96" t="s">
        <v>30</v>
      </c>
      <c r="AD77" s="97"/>
      <c r="AE77" s="98"/>
      <c r="AF77" s="96" t="s">
        <v>31</v>
      </c>
      <c r="AG77" s="98"/>
      <c r="AI77" s="127"/>
      <c r="AJ77" s="127"/>
      <c r="AK77" s="127"/>
      <c r="AL77" s="127"/>
      <c r="AM77" s="127"/>
      <c r="AN77" s="127"/>
      <c r="AO77" s="127"/>
      <c r="AP77" s="127"/>
      <c r="AQ77" s="127"/>
    </row>
    <row r="78" spans="2:43" s="10" customFormat="1" ht="15" customHeight="1">
      <c r="B78" s="63" t="s">
        <v>89</v>
      </c>
      <c r="C78" s="66" t="s">
        <v>111</v>
      </c>
      <c r="D78" s="87"/>
      <c r="E78" s="88"/>
      <c r="F78" s="88"/>
      <c r="G78" s="88"/>
      <c r="H78" s="89"/>
      <c r="I78" s="20" t="str">
        <f>IF(I79="","",IF(I79&gt;M79,"○","×"))</f>
        <v>○</v>
      </c>
      <c r="J78" s="35">
        <v>21</v>
      </c>
      <c r="K78" s="18" t="s">
        <v>47</v>
      </c>
      <c r="L78" s="35">
        <v>0</v>
      </c>
      <c r="M78" s="36"/>
      <c r="N78" s="20" t="str">
        <f>IF(N79="","",IF(N79&gt;R79,"○","×"))</f>
        <v>○</v>
      </c>
      <c r="O78" s="35">
        <v>19</v>
      </c>
      <c r="P78" s="18" t="s">
        <v>47</v>
      </c>
      <c r="Q78" s="35">
        <v>21</v>
      </c>
      <c r="R78" s="36"/>
      <c r="S78" s="20" t="str">
        <f>IF(S79="","",IF(S79&gt;W79,"○","×"))</f>
        <v>○</v>
      </c>
      <c r="T78" s="35">
        <v>21</v>
      </c>
      <c r="U78" s="18" t="s">
        <v>48</v>
      </c>
      <c r="V78" s="35">
        <v>6</v>
      </c>
      <c r="W78" s="36"/>
      <c r="X78" s="20" t="str">
        <f>IF(X79="","",IF(X79&gt;AB79,"○","×"))</f>
        <v>○</v>
      </c>
      <c r="Y78" s="35">
        <v>21</v>
      </c>
      <c r="Z78" s="18" t="s">
        <v>48</v>
      </c>
      <c r="AA78" s="35">
        <v>10</v>
      </c>
      <c r="AB78" s="36"/>
      <c r="AC78" s="54">
        <f>IF(I78="","",COUNTIF(I78:AB78,"○"))</f>
        <v>4</v>
      </c>
      <c r="AD78" s="48" t="s">
        <v>33</v>
      </c>
      <c r="AE78" s="51">
        <f>IF(I78="","",COUNTIF(I78:AB78,"×"))</f>
        <v>0</v>
      </c>
      <c r="AF78" s="54">
        <f>IF(AI79="","",RANK(AI79,AI78:AI92))</f>
        <v>1</v>
      </c>
      <c r="AG78" s="51"/>
      <c r="AI78" s="127"/>
      <c r="AJ78" s="127">
        <f>IF(J78="","",IF(J78&gt;L78,1,0))</f>
        <v>1</v>
      </c>
      <c r="AK78" s="127">
        <f>IF(J78="","",IF(J78&lt;L78,1,0))</f>
        <v>0</v>
      </c>
      <c r="AL78" s="127">
        <f>IF(O78="","",IF(O78&gt;Q78,1,0))</f>
        <v>0</v>
      </c>
      <c r="AM78" s="127">
        <f>IF(O78="","",IF(O78&lt;Q78,1,0))</f>
        <v>1</v>
      </c>
      <c r="AN78" s="127">
        <f>IF(T78="","",IF(T78&gt;V78,1,0))</f>
        <v>1</v>
      </c>
      <c r="AO78" s="127">
        <f>IF(T78="","",IF(T78&lt;V78,1,0))</f>
        <v>0</v>
      </c>
      <c r="AP78" s="127">
        <f>IF(Y78="","",IF(Y78&gt;AA78,1,0))</f>
        <v>1</v>
      </c>
      <c r="AQ78" s="127">
        <f>IF(Y78="","",IF(Y78&lt;AA78,1,0))</f>
        <v>0</v>
      </c>
    </row>
    <row r="79" spans="2:43" s="10" customFormat="1" ht="15" customHeight="1">
      <c r="B79" s="64"/>
      <c r="C79" s="67"/>
      <c r="D79" s="90"/>
      <c r="E79" s="91"/>
      <c r="F79" s="91"/>
      <c r="G79" s="91"/>
      <c r="H79" s="92"/>
      <c r="I79" s="61">
        <f>IF(J78="","",SUM(AJ78:AJ80))</f>
        <v>2</v>
      </c>
      <c r="J79" s="15">
        <v>21</v>
      </c>
      <c r="K79" s="18" t="s">
        <v>49</v>
      </c>
      <c r="L79" s="15">
        <v>0</v>
      </c>
      <c r="M79" s="59">
        <f>IF(J78="","",SUM(AK78:AK80))</f>
        <v>0</v>
      </c>
      <c r="N79" s="61">
        <f>IF(O78="","",SUM(AL78:AL80))</f>
        <v>2</v>
      </c>
      <c r="O79" s="15">
        <v>21</v>
      </c>
      <c r="P79" s="18" t="s">
        <v>32</v>
      </c>
      <c r="Q79" s="15">
        <v>10</v>
      </c>
      <c r="R79" s="59">
        <f>IF(O78="","",SUM(AM78:AM80))</f>
        <v>1</v>
      </c>
      <c r="S79" s="61">
        <f>IF(T78="","",SUM(AN78:AN80))</f>
        <v>2</v>
      </c>
      <c r="T79" s="15">
        <v>21</v>
      </c>
      <c r="U79" s="18" t="s">
        <v>49</v>
      </c>
      <c r="V79" s="15">
        <v>13</v>
      </c>
      <c r="W79" s="59">
        <f>IF(T78="","",SUM(AO78:AO80))</f>
        <v>0</v>
      </c>
      <c r="X79" s="61">
        <f>IF(Y78="","",SUM(AP78:AP80))</f>
        <v>2</v>
      </c>
      <c r="Y79" s="15">
        <v>21</v>
      </c>
      <c r="Z79" s="18" t="s">
        <v>34</v>
      </c>
      <c r="AA79" s="15">
        <v>19</v>
      </c>
      <c r="AB79" s="59">
        <f>IF(Y78="","",SUM(AQ78:AQ80))</f>
        <v>0</v>
      </c>
      <c r="AC79" s="55"/>
      <c r="AD79" s="49"/>
      <c r="AE79" s="52"/>
      <c r="AF79" s="55"/>
      <c r="AG79" s="52"/>
      <c r="AI79" s="129">
        <f>IF(AC78="","",AC78*1000+(S79+I79+N79+X79)*100+((S79+I79+N79+X79)-(W79+M79+R79+AB79))*10+((SUM(T78:T80)+SUM(J78:J80)+SUM(O78:O80)+SUM(Y78:Y80))-(SUM(V78:V80)+SUM(L78:L80)+SUM(Q78:Q80)+SUM(AA78:AA80))))</f>
        <v>4960</v>
      </c>
      <c r="AJ79" s="127">
        <f>IF(J79="","",IF(J79&gt;L79,1,0))</f>
        <v>1</v>
      </c>
      <c r="AK79" s="127">
        <f>IF(J79="","",IF(J79&lt;L79,1,0))</f>
        <v>0</v>
      </c>
      <c r="AL79" s="127">
        <f>IF(O79="","",IF(O79&gt;Q79,1,0))</f>
        <v>1</v>
      </c>
      <c r="AM79" s="127">
        <f>IF(O79="","",IF(O79&lt;Q79,1,0))</f>
        <v>0</v>
      </c>
      <c r="AN79" s="127">
        <f>IF(T79="","",IF(T79&gt;V79,1,0))</f>
        <v>1</v>
      </c>
      <c r="AO79" s="127">
        <f>IF(T79="","",IF(T79&lt;V79,1,0))</f>
        <v>0</v>
      </c>
      <c r="AP79" s="127">
        <f>IF(Y79="","",IF(Y79&gt;AA79,1,0))</f>
        <v>1</v>
      </c>
      <c r="AQ79" s="127">
        <f>IF(Y79="","",IF(Y79&lt;AA79,1,0))</f>
        <v>0</v>
      </c>
    </row>
    <row r="80" spans="2:43" s="10" customFormat="1" ht="15" customHeight="1">
      <c r="B80" s="65"/>
      <c r="C80" s="68"/>
      <c r="D80" s="93"/>
      <c r="E80" s="94"/>
      <c r="F80" s="94"/>
      <c r="G80" s="94"/>
      <c r="H80" s="95"/>
      <c r="I80" s="62"/>
      <c r="J80" s="37"/>
      <c r="K80" s="18" t="s">
        <v>50</v>
      </c>
      <c r="L80" s="37"/>
      <c r="M80" s="60"/>
      <c r="N80" s="62"/>
      <c r="O80" s="37">
        <v>21</v>
      </c>
      <c r="P80" s="29" t="s">
        <v>50</v>
      </c>
      <c r="Q80" s="37">
        <v>18</v>
      </c>
      <c r="R80" s="60"/>
      <c r="S80" s="62"/>
      <c r="T80" s="37"/>
      <c r="U80" s="18" t="s">
        <v>50</v>
      </c>
      <c r="V80" s="37"/>
      <c r="W80" s="60"/>
      <c r="X80" s="62"/>
      <c r="Y80" s="37"/>
      <c r="Z80" s="18" t="s">
        <v>50</v>
      </c>
      <c r="AA80" s="37"/>
      <c r="AB80" s="60"/>
      <c r="AC80" s="56"/>
      <c r="AD80" s="50"/>
      <c r="AE80" s="53"/>
      <c r="AF80" s="56"/>
      <c r="AG80" s="53"/>
      <c r="AI80" s="127"/>
      <c r="AJ80" s="127">
        <f>IF(J80="","",IF(J80&gt;L80,1,0))</f>
      </c>
      <c r="AK80" s="127">
        <f>IF(J80="","",IF(J80&lt;L80,1,0))</f>
      </c>
      <c r="AL80" s="127">
        <f>IF(O80="","",IF(O80&gt;Q80,1,0))</f>
        <v>1</v>
      </c>
      <c r="AM80" s="127">
        <f>IF(O80="","",IF(O80&lt;Q80,1,0))</f>
        <v>0</v>
      </c>
      <c r="AN80" s="127">
        <f>IF(T80="","",IF(T80&gt;V80,1,0))</f>
      </c>
      <c r="AO80" s="127">
        <f>IF(T80="","",IF(T80&lt;V80,1,0))</f>
      </c>
      <c r="AP80" s="127">
        <f>IF(Y80="","",IF(Y80&gt;AA80,1,0))</f>
      </c>
      <c r="AQ80" s="127">
        <f>IF(Y80="","",IF(Y80&lt;AA80,1,0))</f>
      </c>
    </row>
    <row r="81" spans="2:43" s="10" customFormat="1" ht="15" customHeight="1">
      <c r="B81" s="101" t="s">
        <v>155</v>
      </c>
      <c r="C81" s="104" t="s">
        <v>156</v>
      </c>
      <c r="D81" s="38" t="str">
        <f>IF(D82="","",IF(D82&gt;H82,"○","×"))</f>
        <v>×</v>
      </c>
      <c r="E81" s="21">
        <f>IF(L78="","",L78)</f>
        <v>0</v>
      </c>
      <c r="F81" s="18" t="s">
        <v>51</v>
      </c>
      <c r="G81" s="21">
        <f>IF(J78="","",J78)</f>
        <v>21</v>
      </c>
      <c r="H81" s="39"/>
      <c r="I81" s="78"/>
      <c r="J81" s="79"/>
      <c r="K81" s="79"/>
      <c r="L81" s="79"/>
      <c r="M81" s="80"/>
      <c r="N81" s="38" t="str">
        <f>IF(N82="","",IF(N82&gt;R82,"○","×"))</f>
        <v>×</v>
      </c>
      <c r="O81" s="15">
        <v>0</v>
      </c>
      <c r="P81" s="18" t="s">
        <v>43</v>
      </c>
      <c r="Q81" s="15">
        <v>21</v>
      </c>
      <c r="R81" s="39"/>
      <c r="S81" s="38" t="str">
        <f>IF(S82="","",IF(S82&gt;W82,"○","×"))</f>
        <v>×</v>
      </c>
      <c r="T81" s="15">
        <v>0</v>
      </c>
      <c r="U81" s="26" t="s">
        <v>52</v>
      </c>
      <c r="V81" s="15">
        <v>21</v>
      </c>
      <c r="W81" s="39"/>
      <c r="X81" s="38" t="str">
        <f>IF(X82="","",IF(X82&gt;AB82,"○","×"))</f>
        <v>×</v>
      </c>
      <c r="Y81" s="15">
        <v>0</v>
      </c>
      <c r="Z81" s="26" t="s">
        <v>52</v>
      </c>
      <c r="AA81" s="15">
        <v>21</v>
      </c>
      <c r="AB81" s="39"/>
      <c r="AC81" s="54">
        <f>IF(D81="","",COUNTIF(D81:AB83,"○"))</f>
        <v>0</v>
      </c>
      <c r="AD81" s="48" t="s">
        <v>33</v>
      </c>
      <c r="AE81" s="51">
        <f>IF(D81="","",COUNTIF(D81:AB83,"×"))</f>
        <v>4</v>
      </c>
      <c r="AF81" s="54">
        <f>IF(AI82="","",RANK(AI82,AI78:AI92))</f>
        <v>5</v>
      </c>
      <c r="AG81" s="51"/>
      <c r="AI81" s="127"/>
      <c r="AJ81" s="127">
        <f>IF(O81="","",IF(O81&gt;Q81,1,0))</f>
        <v>0</v>
      </c>
      <c r="AK81" s="127">
        <f>IF(O81="","",IF(O81&lt;Q81,1,0))</f>
        <v>1</v>
      </c>
      <c r="AL81" s="127">
        <f>IF(T81="","",IF(T81&gt;V81,1,0))</f>
        <v>0</v>
      </c>
      <c r="AM81" s="127">
        <f>IF(T81="","",IF(T81&lt;V81,1,0))</f>
        <v>1</v>
      </c>
      <c r="AN81" s="127">
        <f>IF(Y81="","",IF(Y81&gt;AA81,1,0))</f>
        <v>0</v>
      </c>
      <c r="AO81" s="127">
        <f>IF(Y81="","",IF(Y81&lt;AA81,1,0))</f>
        <v>1</v>
      </c>
      <c r="AP81" s="127"/>
      <c r="AQ81" s="127"/>
    </row>
    <row r="82" spans="2:43" s="10" customFormat="1" ht="15" customHeight="1">
      <c r="B82" s="102"/>
      <c r="C82" s="67"/>
      <c r="D82" s="57">
        <f>M79</f>
        <v>0</v>
      </c>
      <c r="E82" s="21">
        <f>IF(L79="","",L79)</f>
        <v>0</v>
      </c>
      <c r="F82" s="18" t="s">
        <v>53</v>
      </c>
      <c r="G82" s="21">
        <f>IF(J79="","",J79)</f>
        <v>21</v>
      </c>
      <c r="H82" s="59">
        <f>I79</f>
        <v>2</v>
      </c>
      <c r="I82" s="81"/>
      <c r="J82" s="82"/>
      <c r="K82" s="82"/>
      <c r="L82" s="82"/>
      <c r="M82" s="83"/>
      <c r="N82" s="61">
        <f>IF(O81="","",SUM(AJ81:AJ83))</f>
        <v>0</v>
      </c>
      <c r="O82" s="15">
        <v>0</v>
      </c>
      <c r="P82" s="18" t="s">
        <v>43</v>
      </c>
      <c r="Q82" s="15">
        <v>21</v>
      </c>
      <c r="R82" s="59">
        <f>IF(O81="","",SUM(AK81:AK83))</f>
        <v>2</v>
      </c>
      <c r="S82" s="61">
        <f>IF(T81="","",SUM(AL81:AL83))</f>
        <v>0</v>
      </c>
      <c r="T82" s="15">
        <v>0</v>
      </c>
      <c r="U82" s="18" t="s">
        <v>54</v>
      </c>
      <c r="V82" s="15">
        <v>21</v>
      </c>
      <c r="W82" s="59">
        <f>IF(T81="","",SUM(AM81:AM83))</f>
        <v>2</v>
      </c>
      <c r="X82" s="61">
        <f>IF(Y81="","",SUM(AN81:AN83))</f>
        <v>0</v>
      </c>
      <c r="Y82" s="15">
        <v>0</v>
      </c>
      <c r="Z82" s="18" t="s">
        <v>55</v>
      </c>
      <c r="AA82" s="15">
        <v>21</v>
      </c>
      <c r="AB82" s="59">
        <f>IF(Y81="","",SUM(AO81:AO83))</f>
        <v>2</v>
      </c>
      <c r="AC82" s="55"/>
      <c r="AD82" s="49"/>
      <c r="AE82" s="52"/>
      <c r="AF82" s="55"/>
      <c r="AG82" s="52"/>
      <c r="AI82" s="129">
        <f>IF(AC81="","",AC81*1000+(D82+S82+N82+X82)*100+((D82+S82+N82+X82)-(H82+W82+R82+AB82))*10+((SUM(E81:E83)+SUM(T81:T83)+SUM(O81:O83)+SUM(Y81:Y83)))-(SUM(G81:G83)+SUM(V81:V83)+SUM(Q81:Q83)+SUM(AA81:AA83)))</f>
        <v>-248</v>
      </c>
      <c r="AJ82" s="127">
        <f>IF(O82="","",IF(O82&gt;Q82,1,0))</f>
        <v>0</v>
      </c>
      <c r="AK82" s="127">
        <f>IF(O82="","",IF(O82&lt;Q82,1,0))</f>
        <v>1</v>
      </c>
      <c r="AL82" s="127">
        <f>IF(T82="","",IF(T82&gt;V82,1,0))</f>
        <v>0</v>
      </c>
      <c r="AM82" s="127">
        <f>IF(T82="","",IF(T82&lt;V82,1,0))</f>
        <v>1</v>
      </c>
      <c r="AN82" s="127">
        <f>IF(Y82="","",IF(Y82&gt;AA82,1,0))</f>
        <v>0</v>
      </c>
      <c r="AO82" s="127">
        <f>IF(Y82="","",IF(Y82&lt;AA82,1,0))</f>
        <v>1</v>
      </c>
      <c r="AP82" s="127"/>
      <c r="AQ82" s="127"/>
    </row>
    <row r="83" spans="2:43" s="10" customFormat="1" ht="15" customHeight="1">
      <c r="B83" s="103"/>
      <c r="C83" s="68"/>
      <c r="D83" s="58"/>
      <c r="E83" s="21">
        <f>IF(L80="","",L80)</f>
      </c>
      <c r="F83" s="18" t="s">
        <v>56</v>
      </c>
      <c r="G83" s="21">
        <f>IF(J80="","",J80)</f>
      </c>
      <c r="H83" s="60"/>
      <c r="I83" s="84"/>
      <c r="J83" s="85"/>
      <c r="K83" s="85"/>
      <c r="L83" s="85"/>
      <c r="M83" s="86"/>
      <c r="N83" s="62"/>
      <c r="O83" s="37"/>
      <c r="P83" s="18" t="s">
        <v>57</v>
      </c>
      <c r="Q83" s="37"/>
      <c r="R83" s="60"/>
      <c r="S83" s="62"/>
      <c r="T83" s="37"/>
      <c r="U83" s="18" t="s">
        <v>57</v>
      </c>
      <c r="V83" s="37"/>
      <c r="W83" s="60"/>
      <c r="X83" s="62"/>
      <c r="Y83" s="37"/>
      <c r="Z83" s="18" t="s">
        <v>57</v>
      </c>
      <c r="AA83" s="37"/>
      <c r="AB83" s="60"/>
      <c r="AC83" s="56"/>
      <c r="AD83" s="50"/>
      <c r="AE83" s="53"/>
      <c r="AF83" s="56"/>
      <c r="AG83" s="53"/>
      <c r="AI83" s="127"/>
      <c r="AJ83" s="127">
        <f>IF(O83="","",IF(O83&gt;Q83,1,0))</f>
      </c>
      <c r="AK83" s="127">
        <f>IF(O83="","",IF(O83&lt;Q83,1,0))</f>
      </c>
      <c r="AL83" s="127">
        <f>IF(T83="","",IF(T83&gt;V83,1,0))</f>
      </c>
      <c r="AM83" s="127">
        <f>IF(T83="","",IF(T83&lt;V83,1,0))</f>
      </c>
      <c r="AN83" s="127">
        <f>IF(Y83="","",IF(Y83&gt;AA83,1,0))</f>
      </c>
      <c r="AO83" s="127">
        <f>IF(Y83="","",IF(Y83&lt;AA83,1,0))</f>
      </c>
      <c r="AP83" s="127"/>
      <c r="AQ83" s="127"/>
    </row>
    <row r="84" spans="2:43" s="10" customFormat="1" ht="15" customHeight="1">
      <c r="B84" s="63" t="s">
        <v>90</v>
      </c>
      <c r="C84" s="66" t="s">
        <v>112</v>
      </c>
      <c r="D84" s="38" t="str">
        <f>IF(D85="","",IF(D85&gt;H85,"○","×"))</f>
        <v>×</v>
      </c>
      <c r="E84" s="17">
        <f>IF(Q78="","",Q78)</f>
        <v>21</v>
      </c>
      <c r="F84" s="26" t="s">
        <v>57</v>
      </c>
      <c r="G84" s="17">
        <f>IF(O78="","",O78)</f>
        <v>19</v>
      </c>
      <c r="H84" s="39"/>
      <c r="I84" s="38" t="str">
        <f>IF(I85="","",IF(I85&gt;M85,"○","×"))</f>
        <v>○</v>
      </c>
      <c r="J84" s="15">
        <f>IF(Q81="","",Q81)</f>
        <v>21</v>
      </c>
      <c r="K84" s="18" t="s">
        <v>58</v>
      </c>
      <c r="L84" s="15">
        <f>IF(O81="","",O81)</f>
        <v>0</v>
      </c>
      <c r="M84" s="39"/>
      <c r="N84" s="78"/>
      <c r="O84" s="79"/>
      <c r="P84" s="79"/>
      <c r="Q84" s="79"/>
      <c r="R84" s="80"/>
      <c r="S84" s="38" t="str">
        <f>IF(S85="","",IF(S85&gt;W85,"○","×"))</f>
        <v>○</v>
      </c>
      <c r="T84" s="15">
        <v>21</v>
      </c>
      <c r="U84" s="26" t="s">
        <v>59</v>
      </c>
      <c r="V84" s="15">
        <v>13</v>
      </c>
      <c r="W84" s="39"/>
      <c r="X84" s="38" t="str">
        <f>IF(X85="","",IF(X85&gt;AB85,"○","×"))</f>
        <v>○</v>
      </c>
      <c r="Y84" s="15">
        <v>21</v>
      </c>
      <c r="Z84" s="26" t="s">
        <v>59</v>
      </c>
      <c r="AA84" s="15">
        <v>10</v>
      </c>
      <c r="AB84" s="39"/>
      <c r="AC84" s="54">
        <f>IF(D84="","",COUNTIF(D84:AB86,"○"))</f>
        <v>3</v>
      </c>
      <c r="AD84" s="48" t="s">
        <v>33</v>
      </c>
      <c r="AE84" s="51">
        <f>IF(D84="","",COUNTIF(D84:AB86,"×"))</f>
        <v>1</v>
      </c>
      <c r="AF84" s="54">
        <f>IF(AI85="","",RANK(AI85,AI78:AI92))</f>
        <v>2</v>
      </c>
      <c r="AG84" s="51"/>
      <c r="AI84" s="127"/>
      <c r="AJ84" s="127">
        <f>IF(T84="","",IF(T84&gt;V84,1,0))</f>
        <v>1</v>
      </c>
      <c r="AK84" s="127">
        <f>IF(T84="","",IF(T84&lt;V84,1,0))</f>
        <v>0</v>
      </c>
      <c r="AL84" s="127">
        <f>IF(Y84="","",IF(Y84&gt;AA84,1,0))</f>
        <v>1</v>
      </c>
      <c r="AM84" s="127">
        <f>IF(Y84="","",IF(Y84&lt;AA84,1,0))</f>
        <v>0</v>
      </c>
      <c r="AN84" s="127"/>
      <c r="AO84" s="127"/>
      <c r="AP84" s="127"/>
      <c r="AQ84" s="127"/>
    </row>
    <row r="85" spans="2:43" s="10" customFormat="1" ht="15" customHeight="1">
      <c r="B85" s="64"/>
      <c r="C85" s="67"/>
      <c r="D85" s="57">
        <f>R79</f>
        <v>1</v>
      </c>
      <c r="E85" s="21">
        <f>IF(Q79="","",Q79)</f>
        <v>10</v>
      </c>
      <c r="F85" s="18" t="s">
        <v>60</v>
      </c>
      <c r="G85" s="21">
        <f>IF(O79="","",O79)</f>
        <v>21</v>
      </c>
      <c r="H85" s="59">
        <f>N79</f>
        <v>2</v>
      </c>
      <c r="I85" s="61">
        <f>R82</f>
        <v>2</v>
      </c>
      <c r="J85" s="15">
        <f>IF(Q82="","",Q82)</f>
        <v>21</v>
      </c>
      <c r="K85" s="18" t="s">
        <v>61</v>
      </c>
      <c r="L85" s="15">
        <f>IF(O82="","",O82)</f>
        <v>0</v>
      </c>
      <c r="M85" s="59">
        <f>N82</f>
        <v>0</v>
      </c>
      <c r="N85" s="81"/>
      <c r="O85" s="82"/>
      <c r="P85" s="82"/>
      <c r="Q85" s="82"/>
      <c r="R85" s="83"/>
      <c r="S85" s="61">
        <f>IF(T84="","",SUM(AJ84:AJ86))</f>
        <v>2</v>
      </c>
      <c r="T85" s="15">
        <v>21</v>
      </c>
      <c r="U85" s="18" t="s">
        <v>57</v>
      </c>
      <c r="V85" s="15">
        <v>16</v>
      </c>
      <c r="W85" s="59">
        <f>IF(T84="","",SUM(AK84:AK86))</f>
        <v>0</v>
      </c>
      <c r="X85" s="61">
        <f>IF(Y84="","",SUM(AL84:AL86))</f>
        <v>2</v>
      </c>
      <c r="Y85" s="15">
        <v>21</v>
      </c>
      <c r="Z85" s="18" t="s">
        <v>57</v>
      </c>
      <c r="AA85" s="15">
        <v>15</v>
      </c>
      <c r="AB85" s="59">
        <f>IF(Y84="","",SUM(AM84:AM86))</f>
        <v>0</v>
      </c>
      <c r="AC85" s="55"/>
      <c r="AD85" s="49"/>
      <c r="AE85" s="52"/>
      <c r="AF85" s="55"/>
      <c r="AG85" s="52"/>
      <c r="AI85" s="129">
        <f>IF(AC84="","",AC84*1000+(D85+I85+S85+X85)*100+((D85+I85+S85+X85)-(H85+M85+W85+AB85))*10+((SUM(E84:E86)+SUM(J84:J86)+SUM(T84:T86)+SUM(Y84:Y86))-(SUM(G84:G86)+SUM(L84:L86)+SUM(V84:V86)+SUM(AA84:AA86))))</f>
        <v>3810</v>
      </c>
      <c r="AJ85" s="127">
        <f>IF(T85="","",IF(T85&gt;V85,1,0))</f>
        <v>1</v>
      </c>
      <c r="AK85" s="127">
        <f>IF(T85="","",IF(T85&lt;V85,1,0))</f>
        <v>0</v>
      </c>
      <c r="AL85" s="127">
        <f>IF(Y85="","",IF(Y85&gt;AA85,1,0))</f>
        <v>1</v>
      </c>
      <c r="AM85" s="127">
        <f>IF(Y85="","",IF(Y85&lt;AA85,1,0))</f>
        <v>0</v>
      </c>
      <c r="AN85" s="127"/>
      <c r="AO85" s="127"/>
      <c r="AP85" s="127"/>
      <c r="AQ85" s="127"/>
    </row>
    <row r="86" spans="2:43" s="10" customFormat="1" ht="15" customHeight="1">
      <c r="B86" s="65"/>
      <c r="C86" s="68"/>
      <c r="D86" s="58"/>
      <c r="E86" s="23">
        <f>IF(Q80="","",Q80)</f>
        <v>18</v>
      </c>
      <c r="F86" s="18" t="s">
        <v>57</v>
      </c>
      <c r="G86" s="21">
        <f>IF(O80="","",O80)</f>
        <v>21</v>
      </c>
      <c r="H86" s="60"/>
      <c r="I86" s="62"/>
      <c r="J86" s="37">
        <f>IF(Q83="","",Q83)</f>
      </c>
      <c r="K86" s="18" t="s">
        <v>57</v>
      </c>
      <c r="L86" s="37">
        <f>IF(O83="","",O83)</f>
      </c>
      <c r="M86" s="60"/>
      <c r="N86" s="84"/>
      <c r="O86" s="85"/>
      <c r="P86" s="85"/>
      <c r="Q86" s="85"/>
      <c r="R86" s="86"/>
      <c r="S86" s="62"/>
      <c r="T86" s="37"/>
      <c r="U86" s="29" t="s">
        <v>57</v>
      </c>
      <c r="V86" s="37"/>
      <c r="W86" s="60"/>
      <c r="X86" s="62"/>
      <c r="Y86" s="37"/>
      <c r="Z86" s="29" t="s">
        <v>57</v>
      </c>
      <c r="AA86" s="37"/>
      <c r="AB86" s="60"/>
      <c r="AC86" s="56"/>
      <c r="AD86" s="50"/>
      <c r="AE86" s="53"/>
      <c r="AF86" s="56"/>
      <c r="AG86" s="53"/>
      <c r="AI86" s="127"/>
      <c r="AJ86" s="127">
        <f>IF(T86="","",IF(T86&gt;V86,1,0))</f>
      </c>
      <c r="AK86" s="127">
        <f>IF(T86="","",IF(T86&lt;V86,1,0))</f>
      </c>
      <c r="AL86" s="127">
        <f>IF(Y86="","",IF(Y86&gt;AA86,1,0))</f>
      </c>
      <c r="AM86" s="127">
        <f>IF(Y86="","",IF(Y86&lt;AA86,1,0))</f>
      </c>
      <c r="AN86" s="127"/>
      <c r="AO86" s="127"/>
      <c r="AP86" s="127"/>
      <c r="AQ86" s="127"/>
    </row>
    <row r="87" spans="2:43" s="10" customFormat="1" ht="15" customHeight="1">
      <c r="B87" s="63" t="s">
        <v>110</v>
      </c>
      <c r="C87" s="66" t="s">
        <v>113</v>
      </c>
      <c r="D87" s="38" t="str">
        <f>IF(D88="","",IF(D88&gt;H88,"○","×"))</f>
        <v>×</v>
      </c>
      <c r="E87" s="21">
        <f>IF(V78="","",V78)</f>
        <v>6</v>
      </c>
      <c r="F87" s="26" t="s">
        <v>57</v>
      </c>
      <c r="G87" s="17">
        <f>IF(T78="","",T78)</f>
        <v>21</v>
      </c>
      <c r="H87" s="39"/>
      <c r="I87" s="38" t="str">
        <f>IF(I88="","",IF(I88&gt;M88,"○","×"))</f>
        <v>○</v>
      </c>
      <c r="J87" s="15">
        <f>IF(V81="","",V81)</f>
        <v>21</v>
      </c>
      <c r="K87" s="26" t="s">
        <v>57</v>
      </c>
      <c r="L87" s="15">
        <f>IF(T81="","",T81)</f>
        <v>0</v>
      </c>
      <c r="M87" s="39"/>
      <c r="N87" s="38" t="str">
        <f>IF(N88="","",IF(N88&gt;R88,"○","×"))</f>
        <v>×</v>
      </c>
      <c r="O87" s="15">
        <f>IF(V84="","",V84)</f>
        <v>13</v>
      </c>
      <c r="P87" s="18" t="s">
        <v>57</v>
      </c>
      <c r="Q87" s="15">
        <f>IF(T84="","",T84)</f>
        <v>21</v>
      </c>
      <c r="R87" s="39"/>
      <c r="S87" s="78"/>
      <c r="T87" s="79"/>
      <c r="U87" s="79"/>
      <c r="V87" s="79"/>
      <c r="W87" s="80"/>
      <c r="X87" s="38" t="str">
        <f>IF(X88="","",IF(X88&gt;AB88,"○","×"))</f>
        <v>×</v>
      </c>
      <c r="Y87" s="15">
        <v>21</v>
      </c>
      <c r="Z87" s="26" t="s">
        <v>43</v>
      </c>
      <c r="AA87" s="15">
        <v>9</v>
      </c>
      <c r="AB87" s="39"/>
      <c r="AC87" s="54">
        <f>IF(D87="","",COUNTIF(D87:AB87,"○"))</f>
        <v>1</v>
      </c>
      <c r="AD87" s="48" t="s">
        <v>33</v>
      </c>
      <c r="AE87" s="51">
        <f>IF(D87="","",COUNTIF(D87:AB87,"×"))</f>
        <v>3</v>
      </c>
      <c r="AF87" s="54">
        <f>IF(AI88="","",RANK(AI88,AI78:AI92))</f>
        <v>4</v>
      </c>
      <c r="AG87" s="51"/>
      <c r="AI87" s="127"/>
      <c r="AJ87" s="127">
        <f>IF(Y87="","",IF(Y87&gt;AA87,1,0))</f>
        <v>1</v>
      </c>
      <c r="AK87" s="127">
        <f>IF(Y87="","",IF(Y87&lt;AA87,1,0))</f>
        <v>0</v>
      </c>
      <c r="AL87" s="127"/>
      <c r="AM87" s="127"/>
      <c r="AN87" s="127"/>
      <c r="AO87" s="127"/>
      <c r="AP87" s="127"/>
      <c r="AQ87" s="127"/>
    </row>
    <row r="88" spans="2:43" s="10" customFormat="1" ht="15" customHeight="1">
      <c r="B88" s="64"/>
      <c r="C88" s="67"/>
      <c r="D88" s="57">
        <f>W79</f>
        <v>0</v>
      </c>
      <c r="E88" s="21">
        <f>IF(V79="","",V79)</f>
        <v>13</v>
      </c>
      <c r="F88" s="18" t="s">
        <v>57</v>
      </c>
      <c r="G88" s="21">
        <f>IF(T79="","",T79)</f>
        <v>21</v>
      </c>
      <c r="H88" s="59">
        <f>S79</f>
        <v>2</v>
      </c>
      <c r="I88" s="61">
        <f>W82</f>
        <v>2</v>
      </c>
      <c r="J88" s="15">
        <f>IF(V82="","",V82)</f>
        <v>21</v>
      </c>
      <c r="K88" s="18" t="s">
        <v>57</v>
      </c>
      <c r="L88" s="15">
        <f>IF(T82="","",T82)</f>
        <v>0</v>
      </c>
      <c r="M88" s="59">
        <f>S82</f>
        <v>0</v>
      </c>
      <c r="N88" s="61">
        <f>W85</f>
        <v>0</v>
      </c>
      <c r="O88" s="15">
        <f>IF(V85="","",V85)</f>
        <v>16</v>
      </c>
      <c r="P88" s="18" t="s">
        <v>57</v>
      </c>
      <c r="Q88" s="15">
        <f>IF(T85="","",T85)</f>
        <v>21</v>
      </c>
      <c r="R88" s="59">
        <f>S85</f>
        <v>2</v>
      </c>
      <c r="S88" s="81"/>
      <c r="T88" s="82"/>
      <c r="U88" s="82"/>
      <c r="V88" s="82"/>
      <c r="W88" s="83"/>
      <c r="X88" s="61">
        <f>IF(Y87="","",SUM(AJ87:AJ89))</f>
        <v>1</v>
      </c>
      <c r="Y88" s="15">
        <v>16</v>
      </c>
      <c r="Z88" s="18" t="s">
        <v>57</v>
      </c>
      <c r="AA88" s="15">
        <v>21</v>
      </c>
      <c r="AB88" s="59">
        <f>IF(Y87="","",SUM(AK87:AK89))</f>
        <v>2</v>
      </c>
      <c r="AC88" s="55"/>
      <c r="AD88" s="49"/>
      <c r="AE88" s="52"/>
      <c r="AF88" s="55"/>
      <c r="AG88" s="52"/>
      <c r="AI88" s="129">
        <f>IF(AC87="","",AC87*1000+(D88+I88+N88+X88)*100+((D88+I88+N88+X88)-(H88+M88+R88+AB88))*10+((SUM(E87:E89)+SUM(J87:J89)+SUM(O87:O89)+SUM(Y87:Y89))-(SUM(G87:G89)+SUM(L87:L89)+SUM(Q87:Q89)+SUM(AA87:AA89))))</f>
        <v>1277</v>
      </c>
      <c r="AJ88" s="127">
        <f>IF(Y88="","",IF(Y88&gt;AA88,1,0))</f>
        <v>0</v>
      </c>
      <c r="AK88" s="127">
        <f>IF(Y88="","",IF(Y88&lt;AA88,1,0))</f>
        <v>1</v>
      </c>
      <c r="AL88" s="127"/>
      <c r="AM88" s="127"/>
      <c r="AN88" s="127"/>
      <c r="AO88" s="127"/>
      <c r="AP88" s="127"/>
      <c r="AQ88" s="127"/>
    </row>
    <row r="89" spans="2:43" s="30" customFormat="1" ht="15" customHeight="1">
      <c r="B89" s="65"/>
      <c r="C89" s="68"/>
      <c r="D89" s="58"/>
      <c r="E89" s="23">
        <f>IF(V80="","",V80)</f>
      </c>
      <c r="F89" s="29" t="s">
        <v>62</v>
      </c>
      <c r="G89" s="21">
        <f>IF(T80="","",T80)</f>
      </c>
      <c r="H89" s="60"/>
      <c r="I89" s="62"/>
      <c r="J89" s="37">
        <f>IF(V83="","",V83)</f>
      </c>
      <c r="K89" s="29" t="s">
        <v>63</v>
      </c>
      <c r="L89" s="15">
        <f>IF(T83="","",T83)</f>
      </c>
      <c r="M89" s="60"/>
      <c r="N89" s="62"/>
      <c r="O89" s="37">
        <f>IF(V86="","",V86)</f>
      </c>
      <c r="P89" s="29" t="s">
        <v>63</v>
      </c>
      <c r="Q89" s="37">
        <f>IF(T86="","",T86)</f>
      </c>
      <c r="R89" s="60"/>
      <c r="S89" s="84"/>
      <c r="T89" s="85"/>
      <c r="U89" s="85"/>
      <c r="V89" s="85"/>
      <c r="W89" s="86"/>
      <c r="X89" s="62"/>
      <c r="Y89" s="37">
        <v>15</v>
      </c>
      <c r="Z89" s="29" t="s">
        <v>63</v>
      </c>
      <c r="AA89" s="37">
        <v>21</v>
      </c>
      <c r="AB89" s="60"/>
      <c r="AC89" s="56"/>
      <c r="AD89" s="50"/>
      <c r="AE89" s="53"/>
      <c r="AF89" s="56"/>
      <c r="AG89" s="53"/>
      <c r="AH89" s="10"/>
      <c r="AI89" s="127"/>
      <c r="AJ89" s="127">
        <f>IF(Y89="","",IF(Y89&gt;AA89,1,0))</f>
        <v>0</v>
      </c>
      <c r="AK89" s="127">
        <f>IF(Y89="","",IF(Y89&lt;AA89,1,0))</f>
        <v>1</v>
      </c>
      <c r="AL89" s="127"/>
      <c r="AM89" s="127"/>
      <c r="AN89" s="127"/>
      <c r="AO89" s="127"/>
      <c r="AP89" s="127"/>
      <c r="AQ89" s="127"/>
    </row>
    <row r="90" spans="1:43" s="30" customFormat="1" ht="15" customHeight="1">
      <c r="A90" s="40"/>
      <c r="B90" s="63" t="s">
        <v>90</v>
      </c>
      <c r="C90" s="66" t="s">
        <v>114</v>
      </c>
      <c r="D90" s="38" t="str">
        <f>IF(D91="","",IF(D91&gt;H91,"○","×"))</f>
        <v>×</v>
      </c>
      <c r="E90" s="21">
        <f>IF(AA78="","",AA78)</f>
        <v>10</v>
      </c>
      <c r="F90" s="26" t="s">
        <v>63</v>
      </c>
      <c r="G90" s="17">
        <f>IF(Y78="","",Y78)</f>
        <v>21</v>
      </c>
      <c r="H90" s="39"/>
      <c r="I90" s="38" t="str">
        <f>IF(I91="","",IF(I91&gt;M91,"○","×"))</f>
        <v>○</v>
      </c>
      <c r="J90" s="15">
        <f>IF(AA81="","",AA81)</f>
        <v>21</v>
      </c>
      <c r="K90" s="26" t="s">
        <v>63</v>
      </c>
      <c r="L90" s="35">
        <f>IF(Y81="","",Y81)</f>
        <v>0</v>
      </c>
      <c r="M90" s="39"/>
      <c r="N90" s="38" t="str">
        <f>IF(N91="","",IF(N91&gt;R91,"○","×"))</f>
        <v>×</v>
      </c>
      <c r="O90" s="15">
        <f>IF(AA84="","",AA84)</f>
        <v>10</v>
      </c>
      <c r="P90" s="18" t="s">
        <v>63</v>
      </c>
      <c r="Q90" s="15">
        <f>IF(Y84="","",Y84)</f>
        <v>21</v>
      </c>
      <c r="R90" s="39"/>
      <c r="S90" s="38" t="str">
        <f>IF(S91="","",IF(S91&gt;W91,"○","×"))</f>
        <v>○</v>
      </c>
      <c r="T90" s="15">
        <f>AA87</f>
        <v>9</v>
      </c>
      <c r="U90" s="18" t="s">
        <v>63</v>
      </c>
      <c r="V90" s="15">
        <f>Y87</f>
        <v>21</v>
      </c>
      <c r="W90" s="39"/>
      <c r="X90" s="69"/>
      <c r="Y90" s="70"/>
      <c r="Z90" s="70"/>
      <c r="AA90" s="70"/>
      <c r="AB90" s="71"/>
      <c r="AC90" s="54">
        <f>IF(D90="","",COUNTIF(D90:W90,"○"))</f>
        <v>2</v>
      </c>
      <c r="AD90" s="48" t="s">
        <v>33</v>
      </c>
      <c r="AE90" s="51">
        <f>IF(D90="","",COUNTIF(D90:W90,"×"))</f>
        <v>2</v>
      </c>
      <c r="AF90" s="54">
        <f>IF(AI91="","",RANK(AI91,AI78:AI92))</f>
        <v>3</v>
      </c>
      <c r="AG90" s="51"/>
      <c r="AH90" s="41"/>
      <c r="AI90" s="127"/>
      <c r="AJ90" s="127"/>
      <c r="AK90" s="127"/>
      <c r="AL90" s="127"/>
      <c r="AM90" s="127"/>
      <c r="AN90" s="127"/>
      <c r="AO90" s="127"/>
      <c r="AP90" s="127"/>
      <c r="AQ90" s="127"/>
    </row>
    <row r="91" spans="1:43" s="10" customFormat="1" ht="13.5">
      <c r="A91" s="39"/>
      <c r="B91" s="64"/>
      <c r="C91" s="67"/>
      <c r="D91" s="57">
        <f>AB79</f>
        <v>0</v>
      </c>
      <c r="E91" s="21">
        <f>IF(AA79="","",AA79)</f>
        <v>19</v>
      </c>
      <c r="F91" s="18" t="s">
        <v>32</v>
      </c>
      <c r="G91" s="21">
        <f>IF(Y79="","",Y79)</f>
        <v>21</v>
      </c>
      <c r="H91" s="59">
        <f>X79</f>
        <v>2</v>
      </c>
      <c r="I91" s="61">
        <f>AB82</f>
        <v>2</v>
      </c>
      <c r="J91" s="15">
        <f>IF(AA82="","",AA82)</f>
        <v>21</v>
      </c>
      <c r="K91" s="18" t="s">
        <v>32</v>
      </c>
      <c r="L91" s="15">
        <f>IF(Y82="","",Y82)</f>
        <v>0</v>
      </c>
      <c r="M91" s="59">
        <f>X82</f>
        <v>0</v>
      </c>
      <c r="N91" s="61">
        <f>AB85</f>
        <v>0</v>
      </c>
      <c r="O91" s="15">
        <f>IF(AA85="","",AA85)</f>
        <v>15</v>
      </c>
      <c r="P91" s="18" t="s">
        <v>32</v>
      </c>
      <c r="Q91" s="15">
        <f>IF(Y85="","",Y85)</f>
        <v>21</v>
      </c>
      <c r="R91" s="59">
        <f>X85</f>
        <v>2</v>
      </c>
      <c r="S91" s="61">
        <f>AB88</f>
        <v>2</v>
      </c>
      <c r="T91" s="15">
        <f>AA88</f>
        <v>21</v>
      </c>
      <c r="U91" s="18" t="s">
        <v>32</v>
      </c>
      <c r="V91" s="15">
        <f>Y88</f>
        <v>16</v>
      </c>
      <c r="W91" s="59">
        <f>X88</f>
        <v>1</v>
      </c>
      <c r="X91" s="72"/>
      <c r="Y91" s="73"/>
      <c r="Z91" s="73"/>
      <c r="AA91" s="73"/>
      <c r="AB91" s="74"/>
      <c r="AC91" s="55"/>
      <c r="AD91" s="49"/>
      <c r="AE91" s="52"/>
      <c r="AF91" s="55"/>
      <c r="AG91" s="52"/>
      <c r="AI91" s="129">
        <f>IF(AC90="","",AC90*1000+(D91+I91+N91+S91)*100+((D91+I91+N91+S91)-(H91+M91+R91+W91))*10+((SUM(E90:E92)+SUM(J90:J92)+SUM(O90:O92)+SUM(T90:T92))-(SUM(G90:G92)+SUM(L90:L92)+SUM(Q90:Q92)+SUM(V90:V92))))</f>
        <v>2401</v>
      </c>
      <c r="AJ91" s="127"/>
      <c r="AK91" s="127"/>
      <c r="AL91" s="127"/>
      <c r="AM91" s="127"/>
      <c r="AN91" s="127"/>
      <c r="AO91" s="127"/>
      <c r="AP91" s="127"/>
      <c r="AQ91" s="127"/>
    </row>
    <row r="92" spans="1:43" s="10" customFormat="1" ht="13.5">
      <c r="A92" s="39"/>
      <c r="B92" s="65"/>
      <c r="C92" s="68"/>
      <c r="D92" s="58"/>
      <c r="E92" s="23">
        <f>IF(AA80="","",AA80)</f>
      </c>
      <c r="F92" s="29" t="s">
        <v>32</v>
      </c>
      <c r="G92" s="23">
        <f>IF(Y80="","",Y80)</f>
      </c>
      <c r="H92" s="60"/>
      <c r="I92" s="62"/>
      <c r="J92" s="37">
        <f>IF(AA83="","",AA83)</f>
      </c>
      <c r="K92" s="29" t="s">
        <v>32</v>
      </c>
      <c r="L92" s="15">
        <f>IF(Y83="","",Y83)</f>
      </c>
      <c r="M92" s="60"/>
      <c r="N92" s="62"/>
      <c r="O92" s="37">
        <f>IF(AA86="","",AA86)</f>
      </c>
      <c r="P92" s="29" t="s">
        <v>32</v>
      </c>
      <c r="Q92" s="37">
        <f>IF(Y86="","",Y86)</f>
      </c>
      <c r="R92" s="60"/>
      <c r="S92" s="62"/>
      <c r="T92" s="37">
        <f>AA89</f>
        <v>21</v>
      </c>
      <c r="U92" s="29" t="s">
        <v>32</v>
      </c>
      <c r="V92" s="37">
        <f>Y89</f>
        <v>15</v>
      </c>
      <c r="W92" s="60"/>
      <c r="X92" s="75"/>
      <c r="Y92" s="76"/>
      <c r="Z92" s="76"/>
      <c r="AA92" s="76"/>
      <c r="AB92" s="77"/>
      <c r="AC92" s="56"/>
      <c r="AD92" s="50"/>
      <c r="AE92" s="53"/>
      <c r="AF92" s="56"/>
      <c r="AG92" s="53"/>
      <c r="AI92" s="127"/>
      <c r="AJ92" s="127"/>
      <c r="AK92" s="127"/>
      <c r="AL92" s="127"/>
      <c r="AM92" s="127"/>
      <c r="AN92" s="127"/>
      <c r="AO92" s="127"/>
      <c r="AP92" s="127"/>
      <c r="AQ92" s="127"/>
    </row>
    <row r="93" ht="13.5">
      <c r="L93" s="34"/>
    </row>
    <row r="94" spans="2:18" s="6" customFormat="1" ht="22.5" customHeight="1">
      <c r="B94" s="44" t="s">
        <v>7</v>
      </c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"/>
    </row>
    <row r="96" spans="2:43" s="10" customFormat="1" ht="15" customHeight="1">
      <c r="B96" s="99"/>
      <c r="C96" s="100"/>
      <c r="D96" s="96" t="s">
        <v>127</v>
      </c>
      <c r="E96" s="97"/>
      <c r="F96" s="97"/>
      <c r="G96" s="97"/>
      <c r="H96" s="98"/>
      <c r="I96" s="96" t="s">
        <v>128</v>
      </c>
      <c r="J96" s="97"/>
      <c r="K96" s="97"/>
      <c r="L96" s="97"/>
      <c r="M96" s="98"/>
      <c r="N96" s="96" t="s">
        <v>129</v>
      </c>
      <c r="O96" s="97"/>
      <c r="P96" s="97"/>
      <c r="Q96" s="97"/>
      <c r="R96" s="98"/>
      <c r="S96" s="96" t="s">
        <v>130</v>
      </c>
      <c r="T96" s="97"/>
      <c r="U96" s="97"/>
      <c r="V96" s="97"/>
      <c r="W96" s="98"/>
      <c r="X96" s="96" t="s">
        <v>131</v>
      </c>
      <c r="Y96" s="97"/>
      <c r="Z96" s="97"/>
      <c r="AA96" s="97"/>
      <c r="AB96" s="98"/>
      <c r="AC96" s="96" t="s">
        <v>30</v>
      </c>
      <c r="AD96" s="97"/>
      <c r="AE96" s="98"/>
      <c r="AF96" s="96" t="s">
        <v>31</v>
      </c>
      <c r="AG96" s="98"/>
      <c r="AI96" s="127"/>
      <c r="AJ96" s="127"/>
      <c r="AK96" s="127"/>
      <c r="AL96" s="127"/>
      <c r="AM96" s="127"/>
      <c r="AN96" s="127"/>
      <c r="AO96" s="127"/>
      <c r="AP96" s="127"/>
      <c r="AQ96" s="127"/>
    </row>
    <row r="97" spans="2:43" s="10" customFormat="1" ht="15" customHeight="1">
      <c r="B97" s="63" t="s">
        <v>120</v>
      </c>
      <c r="C97" s="66" t="s">
        <v>122</v>
      </c>
      <c r="D97" s="87"/>
      <c r="E97" s="88"/>
      <c r="F97" s="88"/>
      <c r="G97" s="88"/>
      <c r="H97" s="89"/>
      <c r="I97" s="20" t="str">
        <f>IF(I98="","",IF(I98&gt;M98,"○","×"))</f>
        <v>○</v>
      </c>
      <c r="J97" s="35">
        <v>21</v>
      </c>
      <c r="K97" s="18" t="s">
        <v>32</v>
      </c>
      <c r="L97" s="35">
        <v>19</v>
      </c>
      <c r="M97" s="36"/>
      <c r="N97" s="20" t="str">
        <f>IF(N98="","",IF(N98&gt;R98,"○","×"))</f>
        <v>×</v>
      </c>
      <c r="O97" s="35">
        <v>21</v>
      </c>
      <c r="P97" s="18" t="s">
        <v>32</v>
      </c>
      <c r="Q97" s="35">
        <v>11</v>
      </c>
      <c r="R97" s="36"/>
      <c r="S97" s="20" t="str">
        <f>IF(S98="","",IF(S98&gt;W98,"○","×"))</f>
        <v>×</v>
      </c>
      <c r="T97" s="35">
        <v>21</v>
      </c>
      <c r="U97" s="18" t="s">
        <v>64</v>
      </c>
      <c r="V97" s="35">
        <v>15</v>
      </c>
      <c r="W97" s="36"/>
      <c r="X97" s="20" t="str">
        <f>IF(X98="","",IF(X98&gt;AB98,"○","×"))</f>
        <v>○</v>
      </c>
      <c r="Y97" s="35">
        <v>21</v>
      </c>
      <c r="Z97" s="18" t="s">
        <v>64</v>
      </c>
      <c r="AA97" s="35">
        <v>13</v>
      </c>
      <c r="AB97" s="36"/>
      <c r="AC97" s="54">
        <f>IF(I97="","",COUNTIF(I97:AB97,"○"))</f>
        <v>2</v>
      </c>
      <c r="AD97" s="48" t="s">
        <v>33</v>
      </c>
      <c r="AE97" s="51">
        <f>IF(I97="","",COUNTIF(I97:AB97,"×"))</f>
        <v>2</v>
      </c>
      <c r="AF97" s="54">
        <f>IF(AI98="","",RANK(AI98,AI97:AI111))</f>
        <v>3</v>
      </c>
      <c r="AG97" s="51"/>
      <c r="AI97" s="127"/>
      <c r="AJ97" s="127">
        <f>IF(J97="","",IF(J97&gt;L97,1,0))</f>
        <v>1</v>
      </c>
      <c r="AK97" s="127">
        <f>IF(J97="","",IF(J97&lt;L97,1,0))</f>
        <v>0</v>
      </c>
      <c r="AL97" s="127">
        <f>IF(O97="","",IF(O97&gt;Q97,1,0))</f>
        <v>1</v>
      </c>
      <c r="AM97" s="127">
        <f>IF(O97="","",IF(O97&lt;Q97,1,0))</f>
        <v>0</v>
      </c>
      <c r="AN97" s="127">
        <f>IF(T97="","",IF(T97&gt;V97,1,0))</f>
        <v>1</v>
      </c>
      <c r="AO97" s="127">
        <f>IF(T97="","",IF(T97&lt;V97,1,0))</f>
        <v>0</v>
      </c>
      <c r="AP97" s="127">
        <f>IF(Y97="","",IF(Y97&gt;AA97,1,0))</f>
        <v>1</v>
      </c>
      <c r="AQ97" s="127">
        <f>IF(Y97="","",IF(Y97&lt;AA97,1,0))</f>
        <v>0</v>
      </c>
    </row>
    <row r="98" spans="2:43" s="10" customFormat="1" ht="15" customHeight="1">
      <c r="B98" s="64"/>
      <c r="C98" s="67"/>
      <c r="D98" s="90"/>
      <c r="E98" s="91"/>
      <c r="F98" s="91"/>
      <c r="G98" s="91"/>
      <c r="H98" s="92"/>
      <c r="I98" s="61">
        <f>IF(J97="","",SUM(AJ97:AJ99))</f>
        <v>2</v>
      </c>
      <c r="J98" s="15">
        <v>16</v>
      </c>
      <c r="K98" s="18" t="s">
        <v>65</v>
      </c>
      <c r="L98" s="15">
        <v>21</v>
      </c>
      <c r="M98" s="59">
        <f>IF(J97="","",SUM(AK97:AK99))</f>
        <v>1</v>
      </c>
      <c r="N98" s="61">
        <f>IF(O97="","",SUM(AL97:AL99))</f>
        <v>1</v>
      </c>
      <c r="O98" s="15">
        <v>14</v>
      </c>
      <c r="P98" s="18" t="s">
        <v>32</v>
      </c>
      <c r="Q98" s="15">
        <v>21</v>
      </c>
      <c r="R98" s="59">
        <f>IF(O97="","",SUM(AM97:AM99))</f>
        <v>2</v>
      </c>
      <c r="S98" s="61">
        <f>IF(T97="","",SUM(AN97:AN99))</f>
        <v>1</v>
      </c>
      <c r="T98" s="15">
        <v>17</v>
      </c>
      <c r="U98" s="18" t="s">
        <v>32</v>
      </c>
      <c r="V98" s="15">
        <v>21</v>
      </c>
      <c r="W98" s="59">
        <f>IF(T97="","",SUM(AO97:AO99))</f>
        <v>2</v>
      </c>
      <c r="X98" s="61">
        <f>IF(Y97="","",SUM(AP97:AP99))</f>
        <v>2</v>
      </c>
      <c r="Y98" s="15">
        <v>21</v>
      </c>
      <c r="Z98" s="18" t="s">
        <v>32</v>
      </c>
      <c r="AA98" s="15">
        <v>7</v>
      </c>
      <c r="AB98" s="59">
        <f>IF(Y97="","",SUM(AQ97:AQ99))</f>
        <v>0</v>
      </c>
      <c r="AC98" s="55"/>
      <c r="AD98" s="49"/>
      <c r="AE98" s="52"/>
      <c r="AF98" s="55"/>
      <c r="AG98" s="52"/>
      <c r="AI98" s="129">
        <f>IF(AC97="","",AC97*1000+(S98+I98+N98+X98)*100+((S98+I98+N98+X98)-(W98+M98+R98+AB98))*10+((SUM(T97:T99)+SUM(J97:J99)+SUM(O97:O99)+SUM(Y97:Y99))-(SUM(V97:V99)+SUM(L97:L99)+SUM(Q97:Q99)+SUM(AA97:AA99))))</f>
        <v>2627</v>
      </c>
      <c r="AJ98" s="127">
        <f>IF(J98="","",IF(J98&gt;L98,1,0))</f>
        <v>0</v>
      </c>
      <c r="AK98" s="127">
        <f>IF(J98="","",IF(J98&lt;L98,1,0))</f>
        <v>1</v>
      </c>
      <c r="AL98" s="127">
        <f>IF(O98="","",IF(O98&gt;Q98,1,0))</f>
        <v>0</v>
      </c>
      <c r="AM98" s="127">
        <f>IF(O98="","",IF(O98&lt;Q98,1,0))</f>
        <v>1</v>
      </c>
      <c r="AN98" s="127">
        <f>IF(T98="","",IF(T98&gt;V98,1,0))</f>
        <v>0</v>
      </c>
      <c r="AO98" s="127">
        <f>IF(T98="","",IF(T98&lt;V98,1,0))</f>
        <v>1</v>
      </c>
      <c r="AP98" s="127">
        <f>IF(Y98="","",IF(Y98&gt;AA98,1,0))</f>
        <v>1</v>
      </c>
      <c r="AQ98" s="127">
        <f>IF(Y98="","",IF(Y98&lt;AA98,1,0))</f>
        <v>0</v>
      </c>
    </row>
    <row r="99" spans="2:43" s="10" customFormat="1" ht="15" customHeight="1">
      <c r="B99" s="65"/>
      <c r="C99" s="68"/>
      <c r="D99" s="93"/>
      <c r="E99" s="94"/>
      <c r="F99" s="94"/>
      <c r="G99" s="94"/>
      <c r="H99" s="95"/>
      <c r="I99" s="62"/>
      <c r="J99" s="37">
        <v>21</v>
      </c>
      <c r="K99" s="18" t="s">
        <v>32</v>
      </c>
      <c r="L99" s="37">
        <v>18</v>
      </c>
      <c r="M99" s="60"/>
      <c r="N99" s="62"/>
      <c r="O99" s="37">
        <v>13</v>
      </c>
      <c r="P99" s="29" t="s">
        <v>32</v>
      </c>
      <c r="Q99" s="37">
        <v>21</v>
      </c>
      <c r="R99" s="60"/>
      <c r="S99" s="62"/>
      <c r="T99" s="37">
        <v>19</v>
      </c>
      <c r="U99" s="18" t="s">
        <v>32</v>
      </c>
      <c r="V99" s="37">
        <v>21</v>
      </c>
      <c r="W99" s="60"/>
      <c r="X99" s="62"/>
      <c r="Y99" s="37"/>
      <c r="Z99" s="18" t="s">
        <v>32</v>
      </c>
      <c r="AA99" s="37"/>
      <c r="AB99" s="60"/>
      <c r="AC99" s="56"/>
      <c r="AD99" s="50"/>
      <c r="AE99" s="53"/>
      <c r="AF99" s="56"/>
      <c r="AG99" s="53"/>
      <c r="AI99" s="127"/>
      <c r="AJ99" s="127">
        <f>IF(J99="","",IF(J99&gt;L99,1,0))</f>
        <v>1</v>
      </c>
      <c r="AK99" s="127">
        <f>IF(J99="","",IF(J99&lt;L99,1,0))</f>
        <v>0</v>
      </c>
      <c r="AL99" s="127">
        <f>IF(O99="","",IF(O99&gt;Q99,1,0))</f>
        <v>0</v>
      </c>
      <c r="AM99" s="127">
        <f>IF(O99="","",IF(O99&lt;Q99,1,0))</f>
        <v>1</v>
      </c>
      <c r="AN99" s="127">
        <f>IF(T99="","",IF(T99&gt;V99,1,0))</f>
        <v>0</v>
      </c>
      <c r="AO99" s="127">
        <f>IF(T99="","",IF(T99&lt;V99,1,0))</f>
        <v>1</v>
      </c>
      <c r="AP99" s="127">
        <f>IF(Y99="","",IF(Y99&gt;AA99,1,0))</f>
      </c>
      <c r="AQ99" s="127">
        <f>IF(Y99="","",IF(Y99&lt;AA99,1,0))</f>
      </c>
    </row>
    <row r="100" spans="2:43" s="10" customFormat="1" ht="15" customHeight="1">
      <c r="B100" s="63" t="s">
        <v>120</v>
      </c>
      <c r="C100" s="66" t="s">
        <v>123</v>
      </c>
      <c r="D100" s="38" t="str">
        <f>IF(D101="","",IF(D101&gt;H101,"○","×"))</f>
        <v>×</v>
      </c>
      <c r="E100" s="21">
        <f>IF(L97="","",L97)</f>
        <v>19</v>
      </c>
      <c r="F100" s="18" t="s">
        <v>66</v>
      </c>
      <c r="G100" s="21">
        <f>IF(J97="","",J97)</f>
        <v>21</v>
      </c>
      <c r="H100" s="39"/>
      <c r="I100" s="78"/>
      <c r="J100" s="79"/>
      <c r="K100" s="79"/>
      <c r="L100" s="79"/>
      <c r="M100" s="80"/>
      <c r="N100" s="38" t="str">
        <f>IF(N101="","",IF(N101&gt;R101,"○","×"))</f>
        <v>○</v>
      </c>
      <c r="O100" s="15">
        <v>21</v>
      </c>
      <c r="P100" s="18" t="s">
        <v>43</v>
      </c>
      <c r="Q100" s="15">
        <v>13</v>
      </c>
      <c r="R100" s="39"/>
      <c r="S100" s="38" t="str">
        <f>IF(S101="","",IF(S101&gt;W101,"○","×"))</f>
        <v>×</v>
      </c>
      <c r="T100" s="15">
        <v>23</v>
      </c>
      <c r="U100" s="26" t="s">
        <v>43</v>
      </c>
      <c r="V100" s="15">
        <v>21</v>
      </c>
      <c r="W100" s="39"/>
      <c r="X100" s="38" t="str">
        <f>IF(X101="","",IF(X101&gt;AB101,"○","×"))</f>
        <v>○</v>
      </c>
      <c r="Y100" s="15">
        <v>21</v>
      </c>
      <c r="Z100" s="26" t="s">
        <v>43</v>
      </c>
      <c r="AA100" s="15">
        <v>8</v>
      </c>
      <c r="AB100" s="39"/>
      <c r="AC100" s="54">
        <f>IF(D100="","",COUNTIF(D100:AB102,"○"))</f>
        <v>2</v>
      </c>
      <c r="AD100" s="48" t="s">
        <v>33</v>
      </c>
      <c r="AE100" s="51">
        <f>IF(D100="","",COUNTIF(D100:AB102,"×"))</f>
        <v>2</v>
      </c>
      <c r="AF100" s="54">
        <f>IF(AI101="","",RANK(AI101,AI97:AI111))</f>
        <v>2</v>
      </c>
      <c r="AG100" s="51"/>
      <c r="AI100" s="127"/>
      <c r="AJ100" s="127">
        <f>IF(O100="","",IF(O100&gt;Q100,1,0))</f>
        <v>1</v>
      </c>
      <c r="AK100" s="127">
        <f>IF(O100="","",IF(O100&lt;Q100,1,0))</f>
        <v>0</v>
      </c>
      <c r="AL100" s="127">
        <f>IF(T100="","",IF(T100&gt;V100,1,0))</f>
        <v>1</v>
      </c>
      <c r="AM100" s="127">
        <f>IF(T100="","",IF(T100&lt;V100,1,0))</f>
        <v>0</v>
      </c>
      <c r="AN100" s="127">
        <f>IF(Y100="","",IF(Y100&gt;AA100,1,0))</f>
        <v>1</v>
      </c>
      <c r="AO100" s="127">
        <f>IF(Y100="","",IF(Y100&lt;AA100,1,0))</f>
        <v>0</v>
      </c>
      <c r="AP100" s="127"/>
      <c r="AQ100" s="127"/>
    </row>
    <row r="101" spans="2:43" s="10" customFormat="1" ht="15" customHeight="1">
      <c r="B101" s="64"/>
      <c r="C101" s="67"/>
      <c r="D101" s="57">
        <f>M98</f>
        <v>1</v>
      </c>
      <c r="E101" s="21">
        <f>IF(L98="","",L98)</f>
        <v>21</v>
      </c>
      <c r="F101" s="18" t="s">
        <v>60</v>
      </c>
      <c r="G101" s="21">
        <f>IF(J98="","",J98)</f>
        <v>16</v>
      </c>
      <c r="H101" s="59">
        <f>I98</f>
        <v>2</v>
      </c>
      <c r="I101" s="81"/>
      <c r="J101" s="82"/>
      <c r="K101" s="82"/>
      <c r="L101" s="82"/>
      <c r="M101" s="83"/>
      <c r="N101" s="61">
        <f>IF(O100="","",SUM(AJ100:AJ102))</f>
        <v>2</v>
      </c>
      <c r="O101" s="15">
        <v>21</v>
      </c>
      <c r="P101" s="18" t="s">
        <v>67</v>
      </c>
      <c r="Q101" s="15">
        <v>15</v>
      </c>
      <c r="R101" s="59">
        <f>IF(O100="","",SUM(AK100:AK102))</f>
        <v>0</v>
      </c>
      <c r="S101" s="61">
        <f>IF(T100="","",SUM(AL100:AL102))</f>
        <v>1</v>
      </c>
      <c r="T101" s="15">
        <v>29</v>
      </c>
      <c r="U101" s="18" t="s">
        <v>32</v>
      </c>
      <c r="V101" s="15">
        <v>30</v>
      </c>
      <c r="W101" s="59">
        <f>IF(T100="","",SUM(AM100:AM102))</f>
        <v>2</v>
      </c>
      <c r="X101" s="61">
        <f>IF(Y100="","",SUM(AN100:AN102))</f>
        <v>2</v>
      </c>
      <c r="Y101" s="15">
        <v>21</v>
      </c>
      <c r="Z101" s="18" t="s">
        <v>32</v>
      </c>
      <c r="AA101" s="15">
        <v>7</v>
      </c>
      <c r="AB101" s="59">
        <f>IF(Y100="","",SUM(AO100:AO102))</f>
        <v>0</v>
      </c>
      <c r="AC101" s="55"/>
      <c r="AD101" s="49"/>
      <c r="AE101" s="52"/>
      <c r="AF101" s="55"/>
      <c r="AG101" s="52"/>
      <c r="AI101" s="129">
        <f>IF(AC100="","",AC100*1000+(D101+S101+N101+X101)*100+((D101+S101+N101+X101)-(H101+W101+R101+AB101))*10+((SUM(E100:E102)+SUM(T100:T102)+SUM(O100:O102)+SUM(Y100:Y102)))-(SUM(G100:G102)+SUM(V100:V102)+SUM(Q100:Q102)+SUM(AA100:AA102)))</f>
        <v>2660</v>
      </c>
      <c r="AJ101" s="127">
        <f>IF(O101="","",IF(O101&gt;Q101,1,0))</f>
        <v>1</v>
      </c>
      <c r="AK101" s="127">
        <f>IF(O101="","",IF(O101&lt;Q101,1,0))</f>
        <v>0</v>
      </c>
      <c r="AL101" s="127">
        <f>IF(T101="","",IF(T101&gt;V101,1,0))</f>
        <v>0</v>
      </c>
      <c r="AM101" s="127">
        <f>IF(T101="","",IF(T101&lt;V101,1,0))</f>
        <v>1</v>
      </c>
      <c r="AN101" s="127">
        <f>IF(Y101="","",IF(Y101&gt;AA101,1,0))</f>
        <v>1</v>
      </c>
      <c r="AO101" s="127">
        <f>IF(Y101="","",IF(Y101&lt;AA101,1,0))</f>
        <v>0</v>
      </c>
      <c r="AP101" s="127"/>
      <c r="AQ101" s="127"/>
    </row>
    <row r="102" spans="2:43" s="10" customFormat="1" ht="15" customHeight="1">
      <c r="B102" s="65"/>
      <c r="C102" s="68"/>
      <c r="D102" s="58"/>
      <c r="E102" s="21">
        <f>IF(L99="","",L99)</f>
        <v>18</v>
      </c>
      <c r="F102" s="18" t="s">
        <v>32</v>
      </c>
      <c r="G102" s="21">
        <f>IF(J99="","",J99)</f>
        <v>21</v>
      </c>
      <c r="H102" s="60"/>
      <c r="I102" s="84"/>
      <c r="J102" s="85"/>
      <c r="K102" s="85"/>
      <c r="L102" s="85"/>
      <c r="M102" s="86"/>
      <c r="N102" s="62"/>
      <c r="O102" s="37"/>
      <c r="P102" s="18" t="s">
        <v>32</v>
      </c>
      <c r="Q102" s="37"/>
      <c r="R102" s="60"/>
      <c r="S102" s="62"/>
      <c r="T102" s="37">
        <v>19</v>
      </c>
      <c r="U102" s="18" t="s">
        <v>32</v>
      </c>
      <c r="V102" s="37">
        <v>21</v>
      </c>
      <c r="W102" s="60"/>
      <c r="X102" s="62"/>
      <c r="Y102" s="37"/>
      <c r="Z102" s="18" t="s">
        <v>32</v>
      </c>
      <c r="AA102" s="37"/>
      <c r="AB102" s="60"/>
      <c r="AC102" s="56"/>
      <c r="AD102" s="50"/>
      <c r="AE102" s="53"/>
      <c r="AF102" s="56"/>
      <c r="AG102" s="53"/>
      <c r="AI102" s="127"/>
      <c r="AJ102" s="127">
        <f>IF(O102="","",IF(O102&gt;Q102,1,0))</f>
      </c>
      <c r="AK102" s="127">
        <f>IF(O102="","",IF(O102&lt;Q102,1,0))</f>
      </c>
      <c r="AL102" s="127">
        <f>IF(T102="","",IF(T102&gt;V102,1,0))</f>
        <v>0</v>
      </c>
      <c r="AM102" s="127">
        <f>IF(T102="","",IF(T102&lt;V102,1,0))</f>
        <v>1</v>
      </c>
      <c r="AN102" s="127">
        <f>IF(Y102="","",IF(Y102&gt;AA102,1,0))</f>
      </c>
      <c r="AO102" s="127">
        <f>IF(Y102="","",IF(Y102&lt;AA102,1,0))</f>
      </c>
      <c r="AP102" s="127"/>
      <c r="AQ102" s="127"/>
    </row>
    <row r="103" spans="2:43" s="10" customFormat="1" ht="15" customHeight="1">
      <c r="B103" s="63" t="s">
        <v>120</v>
      </c>
      <c r="C103" s="66" t="s">
        <v>124</v>
      </c>
      <c r="D103" s="38" t="str">
        <f>IF(D104="","",IF(D104&gt;H104,"○","×"))</f>
        <v>○</v>
      </c>
      <c r="E103" s="17">
        <f>IF(Q97="","",Q97)</f>
        <v>11</v>
      </c>
      <c r="F103" s="26" t="s">
        <v>66</v>
      </c>
      <c r="G103" s="17">
        <f>IF(O97="","",O97)</f>
        <v>21</v>
      </c>
      <c r="H103" s="39"/>
      <c r="I103" s="38" t="str">
        <f>IF(I104="","",IF(I104&gt;M104,"○","×"))</f>
        <v>×</v>
      </c>
      <c r="J103" s="15">
        <f>IF(Q100="","",Q100)</f>
        <v>13</v>
      </c>
      <c r="K103" s="18" t="s">
        <v>68</v>
      </c>
      <c r="L103" s="15">
        <f>IF(O100="","",O100)</f>
        <v>21</v>
      </c>
      <c r="M103" s="39"/>
      <c r="N103" s="78"/>
      <c r="O103" s="79"/>
      <c r="P103" s="79"/>
      <c r="Q103" s="79"/>
      <c r="R103" s="80"/>
      <c r="S103" s="38" t="str">
        <f>IF(S104="","",IF(S104&gt;W104,"○","×"))</f>
        <v>×</v>
      </c>
      <c r="T103" s="15">
        <v>11</v>
      </c>
      <c r="U103" s="26" t="s">
        <v>43</v>
      </c>
      <c r="V103" s="15">
        <v>21</v>
      </c>
      <c r="W103" s="39"/>
      <c r="X103" s="38" t="str">
        <f>IF(X104="","",IF(X104&gt;AB104,"○","×"))</f>
        <v>○</v>
      </c>
      <c r="Y103" s="15">
        <v>21</v>
      </c>
      <c r="Z103" s="26" t="s">
        <v>43</v>
      </c>
      <c r="AA103" s="15">
        <v>13</v>
      </c>
      <c r="AB103" s="39"/>
      <c r="AC103" s="54">
        <f>IF(D103="","",COUNTIF(D103:AB105,"○"))</f>
        <v>2</v>
      </c>
      <c r="AD103" s="48" t="s">
        <v>33</v>
      </c>
      <c r="AE103" s="51">
        <f>IF(D103="","",COUNTIF(D103:AB105,"×"))</f>
        <v>2</v>
      </c>
      <c r="AF103" s="54">
        <f>IF(AI104="","",RANK(AI104,AI97:AI111))</f>
        <v>4</v>
      </c>
      <c r="AG103" s="51"/>
      <c r="AI103" s="127"/>
      <c r="AJ103" s="127">
        <f>IF(T103="","",IF(T103&gt;V103,1,0))</f>
        <v>0</v>
      </c>
      <c r="AK103" s="127">
        <f>IF(T103="","",IF(T103&lt;V103,1,0))</f>
        <v>1</v>
      </c>
      <c r="AL103" s="127">
        <f>IF(Y103="","",IF(Y103&gt;AA103,1,0))</f>
        <v>1</v>
      </c>
      <c r="AM103" s="127">
        <f>IF(Y103="","",IF(Y103&lt;AA103,1,0))</f>
        <v>0</v>
      </c>
      <c r="AN103" s="127"/>
      <c r="AO103" s="127"/>
      <c r="AP103" s="127"/>
      <c r="AQ103" s="127"/>
    </row>
    <row r="104" spans="2:43" s="10" customFormat="1" ht="15" customHeight="1">
      <c r="B104" s="64"/>
      <c r="C104" s="67"/>
      <c r="D104" s="57">
        <f>R98</f>
        <v>2</v>
      </c>
      <c r="E104" s="21">
        <f>IF(Q98="","",Q98)</f>
        <v>21</v>
      </c>
      <c r="F104" s="18" t="s">
        <v>69</v>
      </c>
      <c r="G104" s="21">
        <f>IF(O98="","",O98)</f>
        <v>14</v>
      </c>
      <c r="H104" s="59">
        <f>N98</f>
        <v>1</v>
      </c>
      <c r="I104" s="61">
        <f>R101</f>
        <v>0</v>
      </c>
      <c r="J104" s="15">
        <f>IF(Q101="","",Q101)</f>
        <v>15</v>
      </c>
      <c r="K104" s="18" t="s">
        <v>70</v>
      </c>
      <c r="L104" s="15">
        <f>IF(O101="","",O101)</f>
        <v>21</v>
      </c>
      <c r="M104" s="59">
        <f>N101</f>
        <v>2</v>
      </c>
      <c r="N104" s="81"/>
      <c r="O104" s="82"/>
      <c r="P104" s="82"/>
      <c r="Q104" s="82"/>
      <c r="R104" s="83"/>
      <c r="S104" s="61">
        <f>IF(T103="","",SUM(AJ103:AJ105))</f>
        <v>0</v>
      </c>
      <c r="T104" s="15">
        <v>9</v>
      </c>
      <c r="U104" s="18" t="s">
        <v>71</v>
      </c>
      <c r="V104" s="15">
        <v>21</v>
      </c>
      <c r="W104" s="59">
        <f>IF(T103="","",SUM(AK103:AK105))</f>
        <v>2</v>
      </c>
      <c r="X104" s="61">
        <f>IF(Y103="","",SUM(AL103:AL105))</f>
        <v>2</v>
      </c>
      <c r="Y104" s="15">
        <v>21</v>
      </c>
      <c r="Z104" s="18" t="s">
        <v>72</v>
      </c>
      <c r="AA104" s="15">
        <v>13</v>
      </c>
      <c r="AB104" s="59">
        <f>IF(Y103="","",SUM(AM103:AM105))</f>
        <v>0</v>
      </c>
      <c r="AC104" s="55"/>
      <c r="AD104" s="49"/>
      <c r="AE104" s="52"/>
      <c r="AF104" s="55"/>
      <c r="AG104" s="52"/>
      <c r="AI104" s="129">
        <f>IF(AC103="","",AC103*1000+(D104+I104+S104+X104)*100+((D104+I104+S104+X104)-(H104+M104+W104+AB104))*10+((SUM(E103:E105)+SUM(J103:J105)+SUM(T103:T105)+SUM(Y103:Y105))-(SUM(G103:G105)+SUM(L103:L105)+SUM(V103:V105)+SUM(AA103:AA105))))</f>
        <v>2375</v>
      </c>
      <c r="AJ104" s="127">
        <f>IF(T104="","",IF(T104&gt;V104,1,0))</f>
        <v>0</v>
      </c>
      <c r="AK104" s="127">
        <f>IF(T104="","",IF(T104&lt;V104,1,0))</f>
        <v>1</v>
      </c>
      <c r="AL104" s="127">
        <f>IF(Y104="","",IF(Y104&gt;AA104,1,0))</f>
        <v>1</v>
      </c>
      <c r="AM104" s="127">
        <f>IF(Y104="","",IF(Y104&lt;AA104,1,0))</f>
        <v>0</v>
      </c>
      <c r="AN104" s="127"/>
      <c r="AO104" s="127"/>
      <c r="AP104" s="127"/>
      <c r="AQ104" s="127"/>
    </row>
    <row r="105" spans="2:43" s="10" customFormat="1" ht="15" customHeight="1">
      <c r="B105" s="65"/>
      <c r="C105" s="68"/>
      <c r="D105" s="58"/>
      <c r="E105" s="23">
        <f>IF(Q99="","",Q99)</f>
        <v>21</v>
      </c>
      <c r="F105" s="18" t="s">
        <v>73</v>
      </c>
      <c r="G105" s="21">
        <f>IF(O99="","",O99)</f>
        <v>13</v>
      </c>
      <c r="H105" s="60"/>
      <c r="I105" s="62"/>
      <c r="J105" s="37">
        <f>IF(Q102="","",Q102)</f>
      </c>
      <c r="K105" s="18" t="s">
        <v>73</v>
      </c>
      <c r="L105" s="37">
        <f>IF(O102="","",O102)</f>
      </c>
      <c r="M105" s="60"/>
      <c r="N105" s="84"/>
      <c r="O105" s="85"/>
      <c r="P105" s="85"/>
      <c r="Q105" s="85"/>
      <c r="R105" s="86"/>
      <c r="S105" s="62"/>
      <c r="T105" s="37"/>
      <c r="U105" s="29" t="s">
        <v>73</v>
      </c>
      <c r="V105" s="37"/>
      <c r="W105" s="60"/>
      <c r="X105" s="62"/>
      <c r="Y105" s="37"/>
      <c r="Z105" s="29" t="s">
        <v>73</v>
      </c>
      <c r="AA105" s="37"/>
      <c r="AB105" s="60"/>
      <c r="AC105" s="56"/>
      <c r="AD105" s="50"/>
      <c r="AE105" s="53"/>
      <c r="AF105" s="56"/>
      <c r="AG105" s="53"/>
      <c r="AI105" s="127"/>
      <c r="AJ105" s="127">
        <f>IF(T105="","",IF(T105&gt;V105,1,0))</f>
      </c>
      <c r="AK105" s="127">
        <f>IF(T105="","",IF(T105&lt;V105,1,0))</f>
      </c>
      <c r="AL105" s="127">
        <f>IF(Y105="","",IF(Y105&gt;AA105,1,0))</f>
      </c>
      <c r="AM105" s="127">
        <f>IF(Y105="","",IF(Y105&lt;AA105,1,0))</f>
      </c>
      <c r="AN105" s="127"/>
      <c r="AO105" s="127"/>
      <c r="AP105" s="127"/>
      <c r="AQ105" s="127"/>
    </row>
    <row r="106" spans="2:43" s="10" customFormat="1" ht="15" customHeight="1">
      <c r="B106" s="63" t="s">
        <v>90</v>
      </c>
      <c r="C106" s="66" t="s">
        <v>125</v>
      </c>
      <c r="D106" s="38" t="str">
        <f>IF(D107="","",IF(D107&gt;H107,"○","×"))</f>
        <v>○</v>
      </c>
      <c r="E106" s="21">
        <f>IF(V97="","",V97)</f>
        <v>15</v>
      </c>
      <c r="F106" s="26" t="s">
        <v>73</v>
      </c>
      <c r="G106" s="17">
        <f>IF(T97="","",T97)</f>
        <v>21</v>
      </c>
      <c r="H106" s="39"/>
      <c r="I106" s="38" t="str">
        <f>IF(I107="","",IF(I107&gt;M107,"○","×"))</f>
        <v>○</v>
      </c>
      <c r="J106" s="15">
        <f>IF(V100="","",V100)</f>
        <v>21</v>
      </c>
      <c r="K106" s="26" t="s">
        <v>73</v>
      </c>
      <c r="L106" s="15">
        <f>IF(T100="","",T100)</f>
        <v>23</v>
      </c>
      <c r="M106" s="39"/>
      <c r="N106" s="38" t="str">
        <f>IF(N107="","",IF(N107&gt;R107,"○","×"))</f>
        <v>○</v>
      </c>
      <c r="O106" s="15">
        <f>IF(V103="","",V103)</f>
        <v>21</v>
      </c>
      <c r="P106" s="18" t="s">
        <v>73</v>
      </c>
      <c r="Q106" s="15">
        <f>IF(T103="","",T103)</f>
        <v>11</v>
      </c>
      <c r="R106" s="39"/>
      <c r="S106" s="78"/>
      <c r="T106" s="79"/>
      <c r="U106" s="79"/>
      <c r="V106" s="79"/>
      <c r="W106" s="80"/>
      <c r="X106" s="38" t="str">
        <f>IF(X107="","",IF(X107&gt;AB107,"○","×"))</f>
        <v>○</v>
      </c>
      <c r="Y106" s="15">
        <v>21</v>
      </c>
      <c r="Z106" s="26" t="s">
        <v>43</v>
      </c>
      <c r="AA106" s="15">
        <v>10</v>
      </c>
      <c r="AB106" s="39"/>
      <c r="AC106" s="54">
        <f>IF(D106="","",COUNTIF(D106:AB106,"○"))</f>
        <v>4</v>
      </c>
      <c r="AD106" s="48" t="s">
        <v>33</v>
      </c>
      <c r="AE106" s="51">
        <f>IF(D106="","",COUNTIF(D106:AB106,"×"))</f>
        <v>0</v>
      </c>
      <c r="AF106" s="54">
        <f>IF(AI107="","",RANK(AI107,AI97:AI111))</f>
        <v>1</v>
      </c>
      <c r="AG106" s="51"/>
      <c r="AI106" s="127"/>
      <c r="AJ106" s="127">
        <f>IF(Y106="","",IF(Y106&gt;AA106,1,0))</f>
        <v>1</v>
      </c>
      <c r="AK106" s="127">
        <f>IF(Y106="","",IF(Y106&lt;AA106,1,0))</f>
        <v>0</v>
      </c>
      <c r="AL106" s="127"/>
      <c r="AM106" s="127"/>
      <c r="AN106" s="127"/>
      <c r="AO106" s="127"/>
      <c r="AP106" s="127"/>
      <c r="AQ106" s="127"/>
    </row>
    <row r="107" spans="2:43" s="10" customFormat="1" ht="15" customHeight="1">
      <c r="B107" s="64"/>
      <c r="C107" s="67"/>
      <c r="D107" s="57">
        <f>W98</f>
        <v>2</v>
      </c>
      <c r="E107" s="21">
        <f>IF(V98="","",V98)</f>
        <v>21</v>
      </c>
      <c r="F107" s="18" t="s">
        <v>73</v>
      </c>
      <c r="G107" s="21">
        <f>IF(T98="","",T98)</f>
        <v>17</v>
      </c>
      <c r="H107" s="59">
        <f>S98</f>
        <v>1</v>
      </c>
      <c r="I107" s="61">
        <f>W101</f>
        <v>2</v>
      </c>
      <c r="J107" s="15">
        <f>IF(V101="","",V101)</f>
        <v>30</v>
      </c>
      <c r="K107" s="18" t="s">
        <v>73</v>
      </c>
      <c r="L107" s="15">
        <f>IF(T101="","",T101)</f>
        <v>29</v>
      </c>
      <c r="M107" s="59">
        <f>S101</f>
        <v>1</v>
      </c>
      <c r="N107" s="61">
        <f>W104</f>
        <v>2</v>
      </c>
      <c r="O107" s="15">
        <f>IF(V104="","",V104)</f>
        <v>21</v>
      </c>
      <c r="P107" s="18" t="s">
        <v>73</v>
      </c>
      <c r="Q107" s="15">
        <f>IF(T104="","",T104)</f>
        <v>9</v>
      </c>
      <c r="R107" s="59">
        <f>S104</f>
        <v>0</v>
      </c>
      <c r="S107" s="81"/>
      <c r="T107" s="82"/>
      <c r="U107" s="82"/>
      <c r="V107" s="82"/>
      <c r="W107" s="83"/>
      <c r="X107" s="61">
        <f>IF(Y106="","",SUM(AJ106:AJ108))</f>
        <v>2</v>
      </c>
      <c r="Y107" s="15">
        <v>21</v>
      </c>
      <c r="Z107" s="18" t="s">
        <v>73</v>
      </c>
      <c r="AA107" s="15">
        <v>9</v>
      </c>
      <c r="AB107" s="59">
        <f>IF(Y106="","",SUM(AK106:AK108))</f>
        <v>0</v>
      </c>
      <c r="AC107" s="55"/>
      <c r="AD107" s="49"/>
      <c r="AE107" s="52"/>
      <c r="AF107" s="55"/>
      <c r="AG107" s="52"/>
      <c r="AI107" s="129">
        <f>IF(AC106="","",AC106*1000+(D107+I107+N107+X107)*100+((D107+I107+N107+X107)-(H107+M107+R107+AB107))*10+((SUM(E106:E108)+SUM(J106:J108)+SUM(O106:O108)+SUM(Y106:Y108))-(SUM(G106:G108)+SUM(L106:L108)+SUM(Q106:Q108)+SUM(AA106:AA108))))</f>
        <v>4906</v>
      </c>
      <c r="AJ107" s="127">
        <f>IF(Y107="","",IF(Y107&gt;AA107,1,0))</f>
        <v>1</v>
      </c>
      <c r="AK107" s="127">
        <f>IF(Y107="","",IF(Y107&lt;AA107,1,0))</f>
        <v>0</v>
      </c>
      <c r="AL107" s="127"/>
      <c r="AM107" s="127"/>
      <c r="AN107" s="127"/>
      <c r="AO107" s="127"/>
      <c r="AP107" s="127"/>
      <c r="AQ107" s="127"/>
    </row>
    <row r="108" spans="2:43" s="30" customFormat="1" ht="15" customHeight="1">
      <c r="B108" s="65"/>
      <c r="C108" s="68"/>
      <c r="D108" s="58"/>
      <c r="E108" s="23">
        <f>IF(V99="","",V99)</f>
        <v>21</v>
      </c>
      <c r="F108" s="29" t="s">
        <v>73</v>
      </c>
      <c r="G108" s="21">
        <f>IF(T99="","",T99)</f>
        <v>19</v>
      </c>
      <c r="H108" s="60"/>
      <c r="I108" s="62"/>
      <c r="J108" s="37">
        <f>IF(V102="","",V102)</f>
        <v>21</v>
      </c>
      <c r="K108" s="29" t="s">
        <v>73</v>
      </c>
      <c r="L108" s="15">
        <f>IF(T102="","",T102)</f>
        <v>19</v>
      </c>
      <c r="M108" s="60"/>
      <c r="N108" s="62"/>
      <c r="O108" s="37">
        <f>IF(V105="","",V105)</f>
      </c>
      <c r="P108" s="29" t="s">
        <v>73</v>
      </c>
      <c r="Q108" s="37">
        <f>IF(T105="","",T105)</f>
      </c>
      <c r="R108" s="60"/>
      <c r="S108" s="84"/>
      <c r="T108" s="85"/>
      <c r="U108" s="85"/>
      <c r="V108" s="85"/>
      <c r="W108" s="86"/>
      <c r="X108" s="62"/>
      <c r="Y108" s="37"/>
      <c r="Z108" s="29" t="s">
        <v>73</v>
      </c>
      <c r="AA108" s="37"/>
      <c r="AB108" s="60"/>
      <c r="AC108" s="56"/>
      <c r="AD108" s="50"/>
      <c r="AE108" s="53"/>
      <c r="AF108" s="56"/>
      <c r="AG108" s="53"/>
      <c r="AH108" s="10"/>
      <c r="AI108" s="127"/>
      <c r="AJ108" s="127">
        <f>IF(Y108="","",IF(Y108&gt;AA108,1,0))</f>
      </c>
      <c r="AK108" s="127">
        <f>IF(Y108="","",IF(Y108&lt;AA108,1,0))</f>
      </c>
      <c r="AL108" s="127"/>
      <c r="AM108" s="127"/>
      <c r="AN108" s="127"/>
      <c r="AO108" s="127"/>
      <c r="AP108" s="127"/>
      <c r="AQ108" s="127"/>
    </row>
    <row r="109" spans="1:43" s="30" customFormat="1" ht="15" customHeight="1">
      <c r="A109" s="40"/>
      <c r="B109" s="63" t="s">
        <v>121</v>
      </c>
      <c r="C109" s="66" t="s">
        <v>126</v>
      </c>
      <c r="D109" s="38" t="str">
        <f>IF(D110="","",IF(D110&gt;H110,"○","×"))</f>
        <v>×</v>
      </c>
      <c r="E109" s="21">
        <f>IF(AA97="","",AA97)</f>
        <v>13</v>
      </c>
      <c r="F109" s="26" t="s">
        <v>73</v>
      </c>
      <c r="G109" s="17">
        <f>IF(Y97="","",Y97)</f>
        <v>21</v>
      </c>
      <c r="H109" s="39"/>
      <c r="I109" s="38" t="str">
        <f>IF(I110="","",IF(I110&gt;M110,"○","×"))</f>
        <v>×</v>
      </c>
      <c r="J109" s="15">
        <f>IF(AA100="","",AA100)</f>
        <v>8</v>
      </c>
      <c r="K109" s="26" t="s">
        <v>73</v>
      </c>
      <c r="L109" s="35">
        <f>IF(Y100="","",Y100)</f>
        <v>21</v>
      </c>
      <c r="M109" s="39"/>
      <c r="N109" s="38" t="str">
        <f>IF(N110="","",IF(N110&gt;R110,"○","×"))</f>
        <v>×</v>
      </c>
      <c r="O109" s="15">
        <f>IF(AA103="","",AA103)</f>
        <v>13</v>
      </c>
      <c r="P109" s="18" t="s">
        <v>73</v>
      </c>
      <c r="Q109" s="15">
        <f>IF(Y103="","",Y103)</f>
        <v>21</v>
      </c>
      <c r="R109" s="39"/>
      <c r="S109" s="38" t="str">
        <f>IF(S110="","",IF(S110&gt;W110,"○","×"))</f>
        <v>×</v>
      </c>
      <c r="T109" s="15">
        <f>IF(AA106="","",AA106)</f>
        <v>10</v>
      </c>
      <c r="U109" s="18" t="s">
        <v>73</v>
      </c>
      <c r="V109" s="15">
        <f>IF(Y106="","",Y106)</f>
        <v>21</v>
      </c>
      <c r="W109" s="39"/>
      <c r="X109" s="69"/>
      <c r="Y109" s="70"/>
      <c r="Z109" s="70"/>
      <c r="AA109" s="70"/>
      <c r="AB109" s="71"/>
      <c r="AC109" s="54">
        <f>IF(D109="","",COUNTIF(D109:W109,"○"))</f>
        <v>0</v>
      </c>
      <c r="AD109" s="48" t="s">
        <v>33</v>
      </c>
      <c r="AE109" s="51">
        <f>IF(D109="","",COUNTIF(D109:W109,"×"))</f>
        <v>4</v>
      </c>
      <c r="AF109" s="54">
        <f>IF(AI110="","",RANK(AI110,AI97:AI111))</f>
        <v>5</v>
      </c>
      <c r="AG109" s="51"/>
      <c r="AH109" s="41"/>
      <c r="AI109" s="127"/>
      <c r="AJ109" s="127"/>
      <c r="AK109" s="127"/>
      <c r="AL109" s="127"/>
      <c r="AM109" s="127"/>
      <c r="AN109" s="127"/>
      <c r="AO109" s="127"/>
      <c r="AP109" s="127"/>
      <c r="AQ109" s="127"/>
    </row>
    <row r="110" spans="1:43" s="10" customFormat="1" ht="13.5">
      <c r="A110" s="39"/>
      <c r="B110" s="64"/>
      <c r="C110" s="67"/>
      <c r="D110" s="57">
        <f>AB98</f>
        <v>0</v>
      </c>
      <c r="E110" s="21">
        <f>IF(AA98="","",AA98)</f>
        <v>7</v>
      </c>
      <c r="F110" s="18" t="s">
        <v>32</v>
      </c>
      <c r="G110" s="21">
        <f>IF(Y98="","",Y98)</f>
        <v>21</v>
      </c>
      <c r="H110" s="59">
        <f>X98</f>
        <v>2</v>
      </c>
      <c r="I110" s="61">
        <f>AB101</f>
        <v>0</v>
      </c>
      <c r="J110" s="15">
        <f>IF(AA101="","",AA101)</f>
        <v>7</v>
      </c>
      <c r="K110" s="18" t="s">
        <v>32</v>
      </c>
      <c r="L110" s="15">
        <f>IF(Y101="","",Y101)</f>
        <v>21</v>
      </c>
      <c r="M110" s="59">
        <f>X101</f>
        <v>2</v>
      </c>
      <c r="N110" s="61">
        <f>AB104</f>
        <v>0</v>
      </c>
      <c r="O110" s="15">
        <f>IF(AA104="","",AA104)</f>
        <v>13</v>
      </c>
      <c r="P110" s="18" t="s">
        <v>32</v>
      </c>
      <c r="Q110" s="15">
        <f>IF(Y104="","",Y104)</f>
        <v>21</v>
      </c>
      <c r="R110" s="59">
        <f>X104</f>
        <v>2</v>
      </c>
      <c r="S110" s="61">
        <f>AB107</f>
        <v>0</v>
      </c>
      <c r="T110" s="15">
        <f>IF(AA107="","",AA107)</f>
        <v>9</v>
      </c>
      <c r="U110" s="18" t="s">
        <v>32</v>
      </c>
      <c r="V110" s="15">
        <f>IF(Y107="","",Y107)</f>
        <v>21</v>
      </c>
      <c r="W110" s="59">
        <f>X107</f>
        <v>2</v>
      </c>
      <c r="X110" s="72"/>
      <c r="Y110" s="73"/>
      <c r="Z110" s="73"/>
      <c r="AA110" s="73"/>
      <c r="AB110" s="74"/>
      <c r="AC110" s="55"/>
      <c r="AD110" s="49"/>
      <c r="AE110" s="52"/>
      <c r="AF110" s="55"/>
      <c r="AG110" s="52"/>
      <c r="AI110" s="129">
        <f>IF(AC109="","",AC109*1000+(D110+I110+N110+S110)*100+((D110+I110+N110+S110)-(H110+M110+R110+W110))*10+((SUM(E109:E111)+SUM(J109:J111)+SUM(O109:O111)+SUM(T109:T111))-(SUM(G109:G111)+SUM(L109:L111)+SUM(Q109:Q111)+SUM(V109:V111))))</f>
        <v>-168</v>
      </c>
      <c r="AJ110" s="127"/>
      <c r="AK110" s="127"/>
      <c r="AL110" s="127"/>
      <c r="AM110" s="127"/>
      <c r="AN110" s="127"/>
      <c r="AO110" s="127"/>
      <c r="AP110" s="127"/>
      <c r="AQ110" s="127"/>
    </row>
    <row r="111" spans="1:43" s="10" customFormat="1" ht="13.5">
      <c r="A111" s="39"/>
      <c r="B111" s="65"/>
      <c r="C111" s="68"/>
      <c r="D111" s="58"/>
      <c r="E111" s="23">
        <f>IF(AA99="","",AA99)</f>
      </c>
      <c r="F111" s="29" t="s">
        <v>32</v>
      </c>
      <c r="G111" s="21">
        <f>IF(Y99="","",Y99)</f>
      </c>
      <c r="H111" s="60"/>
      <c r="I111" s="62"/>
      <c r="J111" s="37">
        <f>IF(AA102="","",AA102)</f>
      </c>
      <c r="K111" s="29" t="s">
        <v>32</v>
      </c>
      <c r="L111" s="15">
        <f>IF(Y102="","",Y102)</f>
      </c>
      <c r="M111" s="60"/>
      <c r="N111" s="62"/>
      <c r="O111" s="37">
        <f>IF(AA105="","",AA105)</f>
      </c>
      <c r="P111" s="29" t="s">
        <v>32</v>
      </c>
      <c r="Q111" s="37">
        <f>IF(Y105="","",Y105)</f>
      </c>
      <c r="R111" s="60"/>
      <c r="S111" s="62"/>
      <c r="T111" s="37">
        <f>IF(AA108="","",AA108)</f>
      </c>
      <c r="U111" s="29" t="s">
        <v>32</v>
      </c>
      <c r="V111" s="37">
        <f>IF(Y108="","",Y108)</f>
      </c>
      <c r="W111" s="60"/>
      <c r="X111" s="75"/>
      <c r="Y111" s="76"/>
      <c r="Z111" s="76"/>
      <c r="AA111" s="76"/>
      <c r="AB111" s="77"/>
      <c r="AC111" s="56"/>
      <c r="AD111" s="50"/>
      <c r="AE111" s="53"/>
      <c r="AF111" s="56"/>
      <c r="AG111" s="53"/>
      <c r="AI111" s="127"/>
      <c r="AJ111" s="127"/>
      <c r="AK111" s="127"/>
      <c r="AL111" s="127"/>
      <c r="AM111" s="127"/>
      <c r="AN111" s="127"/>
      <c r="AO111" s="127"/>
      <c r="AP111" s="127"/>
      <c r="AQ111" s="127"/>
    </row>
    <row r="112" spans="7:12" ht="13.5">
      <c r="G112" s="34"/>
      <c r="L112" s="34"/>
    </row>
  </sheetData>
  <mergeCells count="395">
    <mergeCell ref="B2:Q2"/>
    <mergeCell ref="D4:H4"/>
    <mergeCell ref="I4:M4"/>
    <mergeCell ref="N4:R4"/>
    <mergeCell ref="V4:W4"/>
    <mergeCell ref="B5:B7"/>
    <mergeCell ref="C5:C7"/>
    <mergeCell ref="D5:H7"/>
    <mergeCell ref="S5:S7"/>
    <mergeCell ref="T5:T7"/>
    <mergeCell ref="U5:U7"/>
    <mergeCell ref="V5:W7"/>
    <mergeCell ref="I6:I7"/>
    <mergeCell ref="M6:M7"/>
    <mergeCell ref="N6:N7"/>
    <mergeCell ref="R6:R7"/>
    <mergeCell ref="B8:B10"/>
    <mergeCell ref="C8:C10"/>
    <mergeCell ref="I8:M10"/>
    <mergeCell ref="D9:D10"/>
    <mergeCell ref="H9:H10"/>
    <mergeCell ref="N9:N10"/>
    <mergeCell ref="R9:R10"/>
    <mergeCell ref="S8:S10"/>
    <mergeCell ref="T8:T10"/>
    <mergeCell ref="U8:U10"/>
    <mergeCell ref="V8:W10"/>
    <mergeCell ref="B11:B13"/>
    <mergeCell ref="C11:C13"/>
    <mergeCell ref="N11:R13"/>
    <mergeCell ref="S11:S13"/>
    <mergeCell ref="T11:T13"/>
    <mergeCell ref="U11:U13"/>
    <mergeCell ref="V11:W13"/>
    <mergeCell ref="D12:D13"/>
    <mergeCell ref="H12:H13"/>
    <mergeCell ref="I12:I13"/>
    <mergeCell ref="M12:M13"/>
    <mergeCell ref="D15:H15"/>
    <mergeCell ref="I15:M15"/>
    <mergeCell ref="N15:R15"/>
    <mergeCell ref="V15:W15"/>
    <mergeCell ref="B16:B18"/>
    <mergeCell ref="C16:C18"/>
    <mergeCell ref="D16:H18"/>
    <mergeCell ref="S16:S18"/>
    <mergeCell ref="T16:T18"/>
    <mergeCell ref="U16:U18"/>
    <mergeCell ref="V16:W18"/>
    <mergeCell ref="I17:I18"/>
    <mergeCell ref="M17:M18"/>
    <mergeCell ref="N17:N18"/>
    <mergeCell ref="R17:R18"/>
    <mergeCell ref="B19:B21"/>
    <mergeCell ref="C19:C21"/>
    <mergeCell ref="I19:M21"/>
    <mergeCell ref="S19:S21"/>
    <mergeCell ref="T19:T21"/>
    <mergeCell ref="U19:U21"/>
    <mergeCell ref="V19:W21"/>
    <mergeCell ref="D20:D21"/>
    <mergeCell ref="H20:H21"/>
    <mergeCell ref="N20:N21"/>
    <mergeCell ref="R20:R21"/>
    <mergeCell ref="B22:B24"/>
    <mergeCell ref="C22:C24"/>
    <mergeCell ref="N22:R24"/>
    <mergeCell ref="S22:S24"/>
    <mergeCell ref="T22:T24"/>
    <mergeCell ref="U22:U24"/>
    <mergeCell ref="V22:W24"/>
    <mergeCell ref="D23:D24"/>
    <mergeCell ref="H23:H24"/>
    <mergeCell ref="I23:I24"/>
    <mergeCell ref="M23:M24"/>
    <mergeCell ref="D26:H26"/>
    <mergeCell ref="I26:M26"/>
    <mergeCell ref="N26:R26"/>
    <mergeCell ref="V26:W26"/>
    <mergeCell ref="B27:B29"/>
    <mergeCell ref="C27:C29"/>
    <mergeCell ref="D27:H29"/>
    <mergeCell ref="S27:S29"/>
    <mergeCell ref="T27:T29"/>
    <mergeCell ref="U27:U29"/>
    <mergeCell ref="V27:W29"/>
    <mergeCell ref="I28:I29"/>
    <mergeCell ref="M28:M29"/>
    <mergeCell ref="N28:N29"/>
    <mergeCell ref="R28:R29"/>
    <mergeCell ref="B30:B32"/>
    <mergeCell ref="C30:C32"/>
    <mergeCell ref="I30:M32"/>
    <mergeCell ref="S30:S32"/>
    <mergeCell ref="T30:T32"/>
    <mergeCell ref="U30:U32"/>
    <mergeCell ref="V30:W32"/>
    <mergeCell ref="D31:D32"/>
    <mergeCell ref="H31:H32"/>
    <mergeCell ref="N31:N32"/>
    <mergeCell ref="R31:R32"/>
    <mergeCell ref="B33:B35"/>
    <mergeCell ref="C33:C35"/>
    <mergeCell ref="N33:R35"/>
    <mergeCell ref="S33:S35"/>
    <mergeCell ref="T33:T35"/>
    <mergeCell ref="U33:U35"/>
    <mergeCell ref="V33:W35"/>
    <mergeCell ref="D34:D35"/>
    <mergeCell ref="H34:H35"/>
    <mergeCell ref="I34:I35"/>
    <mergeCell ref="M34:M35"/>
    <mergeCell ref="D37:H37"/>
    <mergeCell ref="I37:M37"/>
    <mergeCell ref="N37:R37"/>
    <mergeCell ref="V37:W37"/>
    <mergeCell ref="B38:B40"/>
    <mergeCell ref="C38:C40"/>
    <mergeCell ref="D38:H40"/>
    <mergeCell ref="S38:S40"/>
    <mergeCell ref="T38:T40"/>
    <mergeCell ref="U38:U40"/>
    <mergeCell ref="V38:W40"/>
    <mergeCell ref="I39:I40"/>
    <mergeCell ref="M39:M40"/>
    <mergeCell ref="N39:N40"/>
    <mergeCell ref="R39:R40"/>
    <mergeCell ref="B41:B43"/>
    <mergeCell ref="C41:C43"/>
    <mergeCell ref="I41:M43"/>
    <mergeCell ref="S41:S43"/>
    <mergeCell ref="T41:T43"/>
    <mergeCell ref="U41:U43"/>
    <mergeCell ref="V41:W43"/>
    <mergeCell ref="D42:D43"/>
    <mergeCell ref="H42:H43"/>
    <mergeCell ref="N42:N43"/>
    <mergeCell ref="R42:R43"/>
    <mergeCell ref="B44:B46"/>
    <mergeCell ref="C44:C46"/>
    <mergeCell ref="N44:R46"/>
    <mergeCell ref="S44:S46"/>
    <mergeCell ref="T44:T46"/>
    <mergeCell ref="U44:U46"/>
    <mergeCell ref="V44:W46"/>
    <mergeCell ref="D45:D46"/>
    <mergeCell ref="H45:H46"/>
    <mergeCell ref="I45:I46"/>
    <mergeCell ref="M45:M46"/>
    <mergeCell ref="D48:H48"/>
    <mergeCell ref="I48:M48"/>
    <mergeCell ref="N48:R48"/>
    <mergeCell ref="V48:W48"/>
    <mergeCell ref="B49:B51"/>
    <mergeCell ref="C49:C51"/>
    <mergeCell ref="D49:H51"/>
    <mergeCell ref="S49:S51"/>
    <mergeCell ref="T49:T51"/>
    <mergeCell ref="U49:U51"/>
    <mergeCell ref="V49:W51"/>
    <mergeCell ref="I50:I51"/>
    <mergeCell ref="M50:M51"/>
    <mergeCell ref="N50:N51"/>
    <mergeCell ref="R50:R51"/>
    <mergeCell ref="B52:B54"/>
    <mergeCell ref="C52:C54"/>
    <mergeCell ref="I52:M54"/>
    <mergeCell ref="S52:S54"/>
    <mergeCell ref="T52:T54"/>
    <mergeCell ref="U52:U54"/>
    <mergeCell ref="V52:W54"/>
    <mergeCell ref="D53:D54"/>
    <mergeCell ref="H53:H54"/>
    <mergeCell ref="N53:N54"/>
    <mergeCell ref="R53:R54"/>
    <mergeCell ref="B55:B57"/>
    <mergeCell ref="C55:C57"/>
    <mergeCell ref="N55:R57"/>
    <mergeCell ref="S55:S57"/>
    <mergeCell ref="T55:T57"/>
    <mergeCell ref="U55:U57"/>
    <mergeCell ref="V55:W57"/>
    <mergeCell ref="D56:D57"/>
    <mergeCell ref="H56:H57"/>
    <mergeCell ref="I56:I57"/>
    <mergeCell ref="M56:M57"/>
    <mergeCell ref="D59:H59"/>
    <mergeCell ref="I59:M59"/>
    <mergeCell ref="N59:R59"/>
    <mergeCell ref="V59:W59"/>
    <mergeCell ref="B60:B62"/>
    <mergeCell ref="C60:C62"/>
    <mergeCell ref="D60:H62"/>
    <mergeCell ref="S60:S62"/>
    <mergeCell ref="T60:T62"/>
    <mergeCell ref="U60:U62"/>
    <mergeCell ref="V60:W62"/>
    <mergeCell ref="I61:I62"/>
    <mergeCell ref="M61:M62"/>
    <mergeCell ref="N61:N62"/>
    <mergeCell ref="R61:R62"/>
    <mergeCell ref="B63:B65"/>
    <mergeCell ref="C63:C65"/>
    <mergeCell ref="I63:M65"/>
    <mergeCell ref="S63:S65"/>
    <mergeCell ref="T63:T65"/>
    <mergeCell ref="U63:U65"/>
    <mergeCell ref="V63:W65"/>
    <mergeCell ref="D64:D65"/>
    <mergeCell ref="H64:H65"/>
    <mergeCell ref="N64:N65"/>
    <mergeCell ref="R64:R65"/>
    <mergeCell ref="B66:B68"/>
    <mergeCell ref="C66:C68"/>
    <mergeCell ref="N66:R68"/>
    <mergeCell ref="S66:S68"/>
    <mergeCell ref="T66:T68"/>
    <mergeCell ref="U66:U68"/>
    <mergeCell ref="V66:W68"/>
    <mergeCell ref="D67:D68"/>
    <mergeCell ref="H67:H68"/>
    <mergeCell ref="I67:I68"/>
    <mergeCell ref="M67:M68"/>
    <mergeCell ref="B70:Q70"/>
    <mergeCell ref="B72:B73"/>
    <mergeCell ref="C72:C73"/>
    <mergeCell ref="E72:L73"/>
    <mergeCell ref="B75:Q75"/>
    <mergeCell ref="B77:C77"/>
    <mergeCell ref="D77:H77"/>
    <mergeCell ref="I77:M77"/>
    <mergeCell ref="N77:R77"/>
    <mergeCell ref="S77:W77"/>
    <mergeCell ref="X77:AB77"/>
    <mergeCell ref="AC77:AE77"/>
    <mergeCell ref="AF77:AG77"/>
    <mergeCell ref="B78:B80"/>
    <mergeCell ref="C78:C80"/>
    <mergeCell ref="D78:H80"/>
    <mergeCell ref="AC78:AC80"/>
    <mergeCell ref="AB79:AB80"/>
    <mergeCell ref="AD78:AD80"/>
    <mergeCell ref="AE78:AE80"/>
    <mergeCell ref="AF78:AG80"/>
    <mergeCell ref="I79:I80"/>
    <mergeCell ref="M79:M80"/>
    <mergeCell ref="N79:N80"/>
    <mergeCell ref="R79:R80"/>
    <mergeCell ref="S79:S80"/>
    <mergeCell ref="W79:W80"/>
    <mergeCell ref="X79:X80"/>
    <mergeCell ref="B81:B83"/>
    <mergeCell ref="C81:C83"/>
    <mergeCell ref="I81:M83"/>
    <mergeCell ref="AC81:AC83"/>
    <mergeCell ref="AB82:AB83"/>
    <mergeCell ref="AD81:AD83"/>
    <mergeCell ref="AE81:AE83"/>
    <mergeCell ref="AF81:AG83"/>
    <mergeCell ref="D82:D83"/>
    <mergeCell ref="H82:H83"/>
    <mergeCell ref="N82:N83"/>
    <mergeCell ref="R82:R83"/>
    <mergeCell ref="S82:S83"/>
    <mergeCell ref="W82:W83"/>
    <mergeCell ref="X82:X83"/>
    <mergeCell ref="B84:B86"/>
    <mergeCell ref="C84:C86"/>
    <mergeCell ref="N84:R86"/>
    <mergeCell ref="AC84:AC86"/>
    <mergeCell ref="AB85:AB86"/>
    <mergeCell ref="AD84:AD86"/>
    <mergeCell ref="AE84:AE86"/>
    <mergeCell ref="AF84:AG86"/>
    <mergeCell ref="D85:D86"/>
    <mergeCell ref="H85:H86"/>
    <mergeCell ref="I85:I86"/>
    <mergeCell ref="M85:M86"/>
    <mergeCell ref="S85:S86"/>
    <mergeCell ref="W85:W86"/>
    <mergeCell ref="X85:X86"/>
    <mergeCell ref="B87:B89"/>
    <mergeCell ref="C87:C89"/>
    <mergeCell ref="S87:W89"/>
    <mergeCell ref="AC87:AC89"/>
    <mergeCell ref="AB88:AB89"/>
    <mergeCell ref="AD87:AD89"/>
    <mergeCell ref="AE87:AE89"/>
    <mergeCell ref="AF87:AG89"/>
    <mergeCell ref="D88:D89"/>
    <mergeCell ref="H88:H89"/>
    <mergeCell ref="I88:I89"/>
    <mergeCell ref="M88:M89"/>
    <mergeCell ref="N88:N89"/>
    <mergeCell ref="R88:R89"/>
    <mergeCell ref="X88:X89"/>
    <mergeCell ref="B90:B92"/>
    <mergeCell ref="C90:C92"/>
    <mergeCell ref="X90:AB92"/>
    <mergeCell ref="AC90:AC92"/>
    <mergeCell ref="W91:W92"/>
    <mergeCell ref="AD90:AD92"/>
    <mergeCell ref="AE90:AE92"/>
    <mergeCell ref="AF90:AG92"/>
    <mergeCell ref="D91:D92"/>
    <mergeCell ref="H91:H92"/>
    <mergeCell ref="I91:I92"/>
    <mergeCell ref="M91:M92"/>
    <mergeCell ref="N91:N92"/>
    <mergeCell ref="R91:R92"/>
    <mergeCell ref="S91:S92"/>
    <mergeCell ref="B96:C96"/>
    <mergeCell ref="D96:H96"/>
    <mergeCell ref="I96:M96"/>
    <mergeCell ref="N96:R96"/>
    <mergeCell ref="S96:W96"/>
    <mergeCell ref="X96:AB96"/>
    <mergeCell ref="AC96:AE96"/>
    <mergeCell ref="AF96:AG96"/>
    <mergeCell ref="B97:B99"/>
    <mergeCell ref="C97:C99"/>
    <mergeCell ref="D97:H99"/>
    <mergeCell ref="AC97:AC99"/>
    <mergeCell ref="AB98:AB99"/>
    <mergeCell ref="AD97:AD99"/>
    <mergeCell ref="AE97:AE99"/>
    <mergeCell ref="AF97:AG99"/>
    <mergeCell ref="I98:I99"/>
    <mergeCell ref="M98:M99"/>
    <mergeCell ref="N98:N99"/>
    <mergeCell ref="R98:R99"/>
    <mergeCell ref="S98:S99"/>
    <mergeCell ref="W98:W99"/>
    <mergeCell ref="X98:X99"/>
    <mergeCell ref="B100:B102"/>
    <mergeCell ref="C100:C102"/>
    <mergeCell ref="I100:M102"/>
    <mergeCell ref="AC100:AC102"/>
    <mergeCell ref="AB101:AB102"/>
    <mergeCell ref="AD100:AD102"/>
    <mergeCell ref="AE100:AE102"/>
    <mergeCell ref="AF100:AG102"/>
    <mergeCell ref="D101:D102"/>
    <mergeCell ref="H101:H102"/>
    <mergeCell ref="N101:N102"/>
    <mergeCell ref="R101:R102"/>
    <mergeCell ref="S101:S102"/>
    <mergeCell ref="W101:W102"/>
    <mergeCell ref="X101:X102"/>
    <mergeCell ref="B103:B105"/>
    <mergeCell ref="C103:C105"/>
    <mergeCell ref="N103:R105"/>
    <mergeCell ref="AC103:AC105"/>
    <mergeCell ref="AB104:AB105"/>
    <mergeCell ref="AD103:AD105"/>
    <mergeCell ref="AE103:AE105"/>
    <mergeCell ref="AF103:AG105"/>
    <mergeCell ref="D104:D105"/>
    <mergeCell ref="H104:H105"/>
    <mergeCell ref="I104:I105"/>
    <mergeCell ref="M104:M105"/>
    <mergeCell ref="S104:S105"/>
    <mergeCell ref="W104:W105"/>
    <mergeCell ref="X104:X105"/>
    <mergeCell ref="B106:B108"/>
    <mergeCell ref="C106:C108"/>
    <mergeCell ref="S106:W108"/>
    <mergeCell ref="AC106:AC108"/>
    <mergeCell ref="AB107:AB108"/>
    <mergeCell ref="AF106:AG108"/>
    <mergeCell ref="D107:D108"/>
    <mergeCell ref="H107:H108"/>
    <mergeCell ref="I107:I108"/>
    <mergeCell ref="M107:M108"/>
    <mergeCell ref="N107:N108"/>
    <mergeCell ref="R107:R108"/>
    <mergeCell ref="X107:X108"/>
    <mergeCell ref="AC109:AC111"/>
    <mergeCell ref="W110:W111"/>
    <mergeCell ref="AD106:AD108"/>
    <mergeCell ref="AE106:AE108"/>
    <mergeCell ref="S110:S111"/>
    <mergeCell ref="B109:B111"/>
    <mergeCell ref="C109:C111"/>
    <mergeCell ref="X109:AB111"/>
    <mergeCell ref="B94:Q94"/>
    <mergeCell ref="AD109:AD111"/>
    <mergeCell ref="AE109:AE111"/>
    <mergeCell ref="AF109:AG111"/>
    <mergeCell ref="D110:D111"/>
    <mergeCell ref="H110:H111"/>
    <mergeCell ref="I110:I111"/>
    <mergeCell ref="M110:M111"/>
    <mergeCell ref="N110:N111"/>
    <mergeCell ref="R110:R111"/>
  </mergeCells>
  <conditionalFormatting sqref="V5:W13 V16:W24 V27:W35 V38:W46 V49:W57 V60:W68 AF78:AG92 AF97:AG111">
    <cfRule type="cellIs" priority="1" dxfId="0" operator="equal" stopIfTrue="1">
      <formula>1</formula>
    </cfRule>
    <cfRule type="cellIs" priority="2" dxfId="1" operator="equal" stopIfTrue="1">
      <formula>2</formula>
    </cfRule>
  </conditionalFormatting>
  <conditionalFormatting sqref="B5:B13 B16:B24 B27:B35 B38:B46 B49:B57 B60:B68">
    <cfRule type="expression" priority="3" dxfId="2" stopIfTrue="1">
      <formula>V5=1</formula>
    </cfRule>
    <cfRule type="expression" priority="4" dxfId="3" stopIfTrue="1">
      <formula>V5=2</formula>
    </cfRule>
  </conditionalFormatting>
  <conditionalFormatting sqref="C5:C13 C16:C24 C27:C35 C38:C46 C49:C57 C60:C68">
    <cfRule type="expression" priority="5" dxfId="2" stopIfTrue="1">
      <formula>V5=1</formula>
    </cfRule>
    <cfRule type="expression" priority="6" dxfId="3" stopIfTrue="1">
      <formula>V5=2</formula>
    </cfRule>
  </conditionalFormatting>
  <conditionalFormatting sqref="B78:B92 B97:B111">
    <cfRule type="expression" priority="7" dxfId="2" stopIfTrue="1">
      <formula>AF78=1</formula>
    </cfRule>
    <cfRule type="expression" priority="8" dxfId="3" stopIfTrue="1">
      <formula>AF78=2</formula>
    </cfRule>
  </conditionalFormatting>
  <conditionalFormatting sqref="C97:C111 C78:C80 C84:C92">
    <cfRule type="expression" priority="9" dxfId="2" stopIfTrue="1">
      <formula>AF78=1</formula>
    </cfRule>
    <cfRule type="expression" priority="10" dxfId="3" stopIfTrue="1">
      <formula>AF78=2</formula>
    </cfRule>
  </conditionalFormatting>
  <conditionalFormatting sqref="C81:C83">
    <cfRule type="expression" priority="11" dxfId="2" stopIfTrue="1">
      <formula>AF81=1</formula>
    </cfRule>
    <cfRule type="expression" priority="12" dxfId="3" stopIfTrue="1">
      <formula>AF81=2</formula>
    </cfRule>
  </conditionalFormatting>
  <printOptions/>
  <pageMargins left="0.75" right="0.75" top="1" bottom="1" header="0.512" footer="0.512"/>
  <pageSetup orientation="portrait" paperSize="9" scale="67" r:id="rId1"/>
  <rowBreaks count="1" manualBreakCount="1">
    <brk id="7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2:AQ45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4.375" style="0" customWidth="1"/>
    <col min="2" max="2" width="8.625" style="0" customWidth="1"/>
    <col min="3" max="3" width="10.625" style="0" customWidth="1"/>
    <col min="4" max="33" width="2.625" style="0" customWidth="1"/>
    <col min="34" max="43" width="3.625" style="0" customWidth="1"/>
  </cols>
  <sheetData>
    <row r="2" spans="3:25" s="3" customFormat="1" ht="23.25">
      <c r="C2" s="123" t="s">
        <v>159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4"/>
      <c r="U2" s="4"/>
      <c r="V2" s="4"/>
      <c r="W2" s="4"/>
      <c r="X2" s="4"/>
      <c r="Y2" s="4"/>
    </row>
    <row r="4" spans="2:43" s="10" customFormat="1" ht="15" customHeight="1">
      <c r="B4" s="99"/>
      <c r="C4" s="100"/>
      <c r="D4" s="96" t="s">
        <v>137</v>
      </c>
      <c r="E4" s="97"/>
      <c r="F4" s="97"/>
      <c r="G4" s="97"/>
      <c r="H4" s="98"/>
      <c r="I4" s="96" t="s">
        <v>138</v>
      </c>
      <c r="J4" s="97"/>
      <c r="K4" s="97"/>
      <c r="L4" s="97"/>
      <c r="M4" s="98"/>
      <c r="N4" s="96" t="s">
        <v>139</v>
      </c>
      <c r="O4" s="97"/>
      <c r="P4" s="97"/>
      <c r="Q4" s="97"/>
      <c r="R4" s="98"/>
      <c r="S4" s="96" t="s">
        <v>140</v>
      </c>
      <c r="T4" s="97"/>
      <c r="U4" s="97"/>
      <c r="V4" s="97"/>
      <c r="W4" s="98"/>
      <c r="X4" s="96" t="s">
        <v>141</v>
      </c>
      <c r="Y4" s="97"/>
      <c r="Z4" s="97"/>
      <c r="AA4" s="97"/>
      <c r="AB4" s="98"/>
      <c r="AC4" s="96" t="s">
        <v>30</v>
      </c>
      <c r="AD4" s="97"/>
      <c r="AE4" s="98"/>
      <c r="AF4" s="96" t="s">
        <v>31</v>
      </c>
      <c r="AG4" s="98"/>
      <c r="AI4" s="127"/>
      <c r="AJ4" s="127"/>
      <c r="AK4" s="127"/>
      <c r="AL4" s="127"/>
      <c r="AM4" s="127"/>
      <c r="AN4" s="127"/>
      <c r="AO4" s="127"/>
      <c r="AP4" s="127"/>
      <c r="AQ4" s="127"/>
    </row>
    <row r="5" spans="2:43" s="10" customFormat="1" ht="15" customHeight="1">
      <c r="B5" s="63" t="s">
        <v>28</v>
      </c>
      <c r="C5" s="126" t="s">
        <v>132</v>
      </c>
      <c r="D5" s="87"/>
      <c r="E5" s="88"/>
      <c r="F5" s="88"/>
      <c r="G5" s="88"/>
      <c r="H5" s="89"/>
      <c r="I5" s="20" t="str">
        <f>IF(I6="","",IF(I6&gt;M6,"○","×"))</f>
        <v>○</v>
      </c>
      <c r="J5" s="35">
        <v>21</v>
      </c>
      <c r="K5" s="18" t="s">
        <v>57</v>
      </c>
      <c r="L5" s="35">
        <v>15</v>
      </c>
      <c r="M5" s="36"/>
      <c r="N5" s="20" t="str">
        <f>IF(N6="","",IF(N6&gt;R6,"○","×"))</f>
        <v>○</v>
      </c>
      <c r="O5" s="35">
        <v>21</v>
      </c>
      <c r="P5" s="18" t="s">
        <v>57</v>
      </c>
      <c r="Q5" s="35">
        <v>9</v>
      </c>
      <c r="R5" s="36"/>
      <c r="S5" s="20" t="str">
        <f>IF(S6="","",IF(S6&gt;W6,"○","×"))</f>
        <v>○</v>
      </c>
      <c r="T5" s="35">
        <v>21</v>
      </c>
      <c r="U5" s="18" t="s">
        <v>74</v>
      </c>
      <c r="V5" s="35">
        <v>11</v>
      </c>
      <c r="W5" s="36"/>
      <c r="X5" s="20" t="str">
        <f>IF(X6="","",IF(X6&gt;AB6,"○","×"))</f>
        <v>○</v>
      </c>
      <c r="Y5" s="35">
        <v>21</v>
      </c>
      <c r="Z5" s="18" t="s">
        <v>74</v>
      </c>
      <c r="AA5" s="35">
        <v>13</v>
      </c>
      <c r="AB5" s="36"/>
      <c r="AC5" s="54">
        <f>IF(I5="","",COUNTIF(I5:AB5,"○"))</f>
        <v>4</v>
      </c>
      <c r="AD5" s="48" t="s">
        <v>33</v>
      </c>
      <c r="AE5" s="51">
        <f>IF(I5="","",COUNTIF(I5:AB5,"×"))</f>
        <v>0</v>
      </c>
      <c r="AF5" s="54">
        <f>IF(AI6="","",RANK(AI6,AI5:AI19))</f>
        <v>1</v>
      </c>
      <c r="AG5" s="51"/>
      <c r="AI5" s="127"/>
      <c r="AJ5" s="127">
        <f>IF(J5="","",IF(J5&gt;L5,1,0))</f>
        <v>1</v>
      </c>
      <c r="AK5" s="127">
        <f>IF(J5="","",IF(J5&lt;L5,1,0))</f>
        <v>0</v>
      </c>
      <c r="AL5" s="127">
        <f>IF(O5="","",IF(O5&gt;Q5,1,0))</f>
        <v>1</v>
      </c>
      <c r="AM5" s="127">
        <f>IF(O5="","",IF(O5&lt;Q5,1,0))</f>
        <v>0</v>
      </c>
      <c r="AN5" s="127">
        <f>IF(T5="","",IF(T5&gt;V5,1,0))</f>
        <v>1</v>
      </c>
      <c r="AO5" s="127">
        <f>IF(T5="","",IF(T5&lt;V5,1,0))</f>
        <v>0</v>
      </c>
      <c r="AP5" s="127">
        <f>IF(Y5="","",IF(Y5&gt;AA5,1,0))</f>
        <v>1</v>
      </c>
      <c r="AQ5" s="127">
        <f>IF(Y5="","",IF(Y5&lt;AA5,1,0))</f>
        <v>0</v>
      </c>
    </row>
    <row r="6" spans="2:43" s="10" customFormat="1" ht="15" customHeight="1">
      <c r="B6" s="64"/>
      <c r="C6" s="67"/>
      <c r="D6" s="90"/>
      <c r="E6" s="91"/>
      <c r="F6" s="91"/>
      <c r="G6" s="91"/>
      <c r="H6" s="92"/>
      <c r="I6" s="61">
        <f>IF(J5="","",SUM(AJ5:AJ7))</f>
        <v>2</v>
      </c>
      <c r="J6" s="15">
        <v>21</v>
      </c>
      <c r="K6" s="18" t="s">
        <v>75</v>
      </c>
      <c r="L6" s="15">
        <v>17</v>
      </c>
      <c r="M6" s="59">
        <f>IF(J5="","",SUM(AK5:AK7))</f>
        <v>0</v>
      </c>
      <c r="N6" s="61">
        <f>IF(O5="","",SUM(AL5:AL7))</f>
        <v>2</v>
      </c>
      <c r="O6" s="15">
        <v>21</v>
      </c>
      <c r="P6" s="18" t="s">
        <v>76</v>
      </c>
      <c r="Q6" s="15">
        <v>12</v>
      </c>
      <c r="R6" s="59">
        <f>IF(O5="","",SUM(AM5:AM7))</f>
        <v>0</v>
      </c>
      <c r="S6" s="61">
        <f>IF(T5="","",SUM(AN5:AN7))</f>
        <v>2</v>
      </c>
      <c r="T6" s="15">
        <v>21</v>
      </c>
      <c r="U6" s="18" t="s">
        <v>32</v>
      </c>
      <c r="V6" s="15">
        <v>8</v>
      </c>
      <c r="W6" s="59">
        <f>IF(T5="","",SUM(AO5:AO7))</f>
        <v>0</v>
      </c>
      <c r="X6" s="61">
        <f>IF(Y5="","",SUM(AP5:AP7))</f>
        <v>2</v>
      </c>
      <c r="Y6" s="15">
        <v>21</v>
      </c>
      <c r="Z6" s="18" t="s">
        <v>77</v>
      </c>
      <c r="AA6" s="15">
        <v>8</v>
      </c>
      <c r="AB6" s="59">
        <f>IF(Y5="","",SUM(AQ5:AQ7))</f>
        <v>0</v>
      </c>
      <c r="AC6" s="55"/>
      <c r="AD6" s="49"/>
      <c r="AE6" s="52"/>
      <c r="AF6" s="55"/>
      <c r="AG6" s="52"/>
      <c r="AI6" s="128">
        <f>IF(AC5="","",AC5*1000+(S6+I6+N6+X6)*100+((S6+I6+N6+X6)-(W6+M6+R6+AB6))*10+((SUM(T5:T7)+SUM(J5:J7)+SUM(O5:O7)+SUM(Y5:Y7))-(SUM(V5:V7)+SUM(L5:L7)+SUM(Q5:Q7)+SUM(AA5:AA7))))</f>
        <v>4955</v>
      </c>
      <c r="AJ6" s="127">
        <f>IF(J6="","",IF(J6&gt;L6,1,0))</f>
        <v>1</v>
      </c>
      <c r="AK6" s="127">
        <f>IF(J6="","",IF(J6&lt;L6,1,0))</f>
        <v>0</v>
      </c>
      <c r="AL6" s="127">
        <f>IF(O6="","",IF(O6&gt;Q6,1,0))</f>
        <v>1</v>
      </c>
      <c r="AM6" s="127">
        <f>IF(O6="","",IF(O6&lt;Q6,1,0))</f>
        <v>0</v>
      </c>
      <c r="AN6" s="127">
        <f>IF(T6="","",IF(T6&gt;V6,1,0))</f>
        <v>1</v>
      </c>
      <c r="AO6" s="127">
        <f>IF(T6="","",IF(T6&lt;V6,1,0))</f>
        <v>0</v>
      </c>
      <c r="AP6" s="127">
        <f>IF(Y6="","",IF(Y6&gt;AA6,1,0))</f>
        <v>1</v>
      </c>
      <c r="AQ6" s="127">
        <f>IF(Y6="","",IF(Y6&lt;AA6,1,0))</f>
        <v>0</v>
      </c>
    </row>
    <row r="7" spans="2:43" s="10" customFormat="1" ht="15" customHeight="1">
      <c r="B7" s="65"/>
      <c r="C7" s="68"/>
      <c r="D7" s="93"/>
      <c r="E7" s="94"/>
      <c r="F7" s="94"/>
      <c r="G7" s="94"/>
      <c r="H7" s="95"/>
      <c r="I7" s="62"/>
      <c r="J7" s="37"/>
      <c r="K7" s="18" t="s">
        <v>32</v>
      </c>
      <c r="L7" s="37"/>
      <c r="M7" s="60"/>
      <c r="N7" s="62"/>
      <c r="O7" s="37"/>
      <c r="P7" s="29" t="s">
        <v>32</v>
      </c>
      <c r="Q7" s="37"/>
      <c r="R7" s="60"/>
      <c r="S7" s="62"/>
      <c r="T7" s="37"/>
      <c r="U7" s="18" t="s">
        <v>32</v>
      </c>
      <c r="V7" s="37"/>
      <c r="W7" s="60"/>
      <c r="X7" s="62"/>
      <c r="Y7" s="37"/>
      <c r="Z7" s="18" t="s">
        <v>32</v>
      </c>
      <c r="AA7" s="37"/>
      <c r="AB7" s="60"/>
      <c r="AC7" s="56"/>
      <c r="AD7" s="50"/>
      <c r="AE7" s="53"/>
      <c r="AF7" s="56"/>
      <c r="AG7" s="53"/>
      <c r="AI7" s="127"/>
      <c r="AJ7" s="127">
        <f>IF(J7="","",IF(J7&gt;L7,1,0))</f>
      </c>
      <c r="AK7" s="127">
        <f>IF(J7="","",IF(J7&lt;L7,1,0))</f>
      </c>
      <c r="AL7" s="127">
        <f>IF(O7="","",IF(O7&gt;Q7,1,0))</f>
      </c>
      <c r="AM7" s="127">
        <f>IF(O7="","",IF(O7&lt;Q7,1,0))</f>
      </c>
      <c r="AN7" s="127">
        <f>IF(T7="","",IF(T7&gt;V7,1,0))</f>
      </c>
      <c r="AO7" s="127">
        <f>IF(T7="","",IF(T7&lt;V7,1,0))</f>
      </c>
      <c r="AP7" s="127">
        <f>IF(Y7="","",IF(Y7&gt;AA7,1,0))</f>
      </c>
      <c r="AQ7" s="127">
        <f>IF(Y7="","",IF(Y7&lt;AA7,1,0))</f>
      </c>
    </row>
    <row r="8" spans="2:43" s="10" customFormat="1" ht="15" customHeight="1">
      <c r="B8" s="63" t="s">
        <v>89</v>
      </c>
      <c r="C8" s="126" t="s">
        <v>133</v>
      </c>
      <c r="D8" s="38" t="str">
        <f>IF(D9="","",IF(D9&gt;H9,"○","×"))</f>
        <v>×</v>
      </c>
      <c r="E8" s="21">
        <f>IF(L5="","",L5)</f>
        <v>15</v>
      </c>
      <c r="F8" s="18" t="s">
        <v>32</v>
      </c>
      <c r="G8" s="21">
        <f>IF(J5="","",J5)</f>
        <v>21</v>
      </c>
      <c r="H8" s="39"/>
      <c r="I8" s="78"/>
      <c r="J8" s="79"/>
      <c r="K8" s="79"/>
      <c r="L8" s="79"/>
      <c r="M8" s="80"/>
      <c r="N8" s="38" t="str">
        <f>IF(N9="","",IF(N9&gt;R9,"○","×"))</f>
        <v>○</v>
      </c>
      <c r="O8" s="15">
        <v>21</v>
      </c>
      <c r="P8" s="18" t="s">
        <v>32</v>
      </c>
      <c r="Q8" s="15">
        <v>11</v>
      </c>
      <c r="R8" s="39"/>
      <c r="S8" s="38" t="str">
        <f>IF(S9="","",IF(S9&gt;W9,"○","×"))</f>
        <v>○</v>
      </c>
      <c r="T8" s="15">
        <v>21</v>
      </c>
      <c r="U8" s="26" t="s">
        <v>32</v>
      </c>
      <c r="V8" s="15">
        <v>12</v>
      </c>
      <c r="W8" s="39"/>
      <c r="X8" s="38" t="str">
        <f>IF(X9="","",IF(X9&gt;AB9,"○","×"))</f>
        <v>○</v>
      </c>
      <c r="Y8" s="15">
        <v>21</v>
      </c>
      <c r="Z8" s="26" t="s">
        <v>32</v>
      </c>
      <c r="AA8" s="15">
        <v>9</v>
      </c>
      <c r="AB8" s="39"/>
      <c r="AC8" s="54">
        <f>IF(D8="","",COUNTIF(D8:AB10,"○"))</f>
        <v>3</v>
      </c>
      <c r="AD8" s="48" t="s">
        <v>33</v>
      </c>
      <c r="AE8" s="51">
        <f>IF(D8="","",COUNTIF(D8:AB10,"×"))</f>
        <v>1</v>
      </c>
      <c r="AF8" s="54">
        <f>IF(AI9="","",RANK(AI9,AI5:AI19))</f>
        <v>2</v>
      </c>
      <c r="AG8" s="51"/>
      <c r="AI8" s="127"/>
      <c r="AJ8" s="127">
        <f>IF(O8="","",IF(O8&gt;Q8,1,0))</f>
        <v>1</v>
      </c>
      <c r="AK8" s="127">
        <f>IF(O8="","",IF(O8&lt;Q8,1,0))</f>
        <v>0</v>
      </c>
      <c r="AL8" s="127">
        <f>IF(T8="","",IF(T8&gt;V8,1,0))</f>
        <v>1</v>
      </c>
      <c r="AM8" s="127">
        <f>IF(T8="","",IF(T8&lt;V8,1,0))</f>
        <v>0</v>
      </c>
      <c r="AN8" s="127">
        <f>IF(Y8="","",IF(Y8&gt;AA8,1,0))</f>
        <v>1</v>
      </c>
      <c r="AO8" s="127">
        <f>IF(Y8="","",IF(Y8&lt;AA8,1,0))</f>
        <v>0</v>
      </c>
      <c r="AP8" s="127"/>
      <c r="AQ8" s="127"/>
    </row>
    <row r="9" spans="2:43" s="10" customFormat="1" ht="15" customHeight="1">
      <c r="B9" s="64"/>
      <c r="C9" s="67"/>
      <c r="D9" s="57">
        <f>M6</f>
        <v>0</v>
      </c>
      <c r="E9" s="21">
        <f>IF(L6="","",L6)</f>
        <v>17</v>
      </c>
      <c r="F9" s="18" t="s">
        <v>32</v>
      </c>
      <c r="G9" s="21">
        <f>IF(J6="","",J6)</f>
        <v>21</v>
      </c>
      <c r="H9" s="59">
        <f>I6</f>
        <v>2</v>
      </c>
      <c r="I9" s="81"/>
      <c r="J9" s="82"/>
      <c r="K9" s="82"/>
      <c r="L9" s="82"/>
      <c r="M9" s="83"/>
      <c r="N9" s="61">
        <f>IF(O8="","",SUM(AJ8:AJ10))</f>
        <v>2</v>
      </c>
      <c r="O9" s="15">
        <v>21</v>
      </c>
      <c r="P9" s="18" t="s">
        <v>49</v>
      </c>
      <c r="Q9" s="15">
        <v>17</v>
      </c>
      <c r="R9" s="59">
        <f>IF(O8="","",SUM(AK8:AK10))</f>
        <v>0</v>
      </c>
      <c r="S9" s="61">
        <f>IF(T8="","",SUM(AL8:AL10))</f>
        <v>2</v>
      </c>
      <c r="T9" s="15">
        <v>21</v>
      </c>
      <c r="U9" s="18" t="s">
        <v>32</v>
      </c>
      <c r="V9" s="15">
        <v>17</v>
      </c>
      <c r="W9" s="59">
        <f>IF(T8="","",SUM(AM8:AM10))</f>
        <v>0</v>
      </c>
      <c r="X9" s="61">
        <f>IF(Y8="","",SUM(AN8:AN10))</f>
        <v>2</v>
      </c>
      <c r="Y9" s="15">
        <v>21</v>
      </c>
      <c r="Z9" s="18" t="s">
        <v>32</v>
      </c>
      <c r="AA9" s="15">
        <v>14</v>
      </c>
      <c r="AB9" s="59">
        <f>IF(Y8="","",SUM(AO8:AO10))</f>
        <v>0</v>
      </c>
      <c r="AC9" s="55"/>
      <c r="AD9" s="49"/>
      <c r="AE9" s="52"/>
      <c r="AF9" s="55"/>
      <c r="AG9" s="52"/>
      <c r="AI9" s="128">
        <f>IF(AC8="","",AC8*1000+(D9+S9+N9+X9)*100+((D9+S9+N9+X9)-(H9+W9+R9+AB9))*10+((SUM(E8:E10)+SUM(T8:T10)+SUM(O8:O10)+SUM(Y8:Y10)))-(SUM(G8:G10)+SUM(V8:V10)+SUM(Q8:Q10)+SUM(AA8:AA10)))</f>
        <v>3676</v>
      </c>
      <c r="AJ9" s="127">
        <f>IF(O9="","",IF(O9&gt;Q9,1,0))</f>
        <v>1</v>
      </c>
      <c r="AK9" s="127">
        <f>IF(O9="","",IF(O9&lt;Q9,1,0))</f>
        <v>0</v>
      </c>
      <c r="AL9" s="127">
        <f>IF(T9="","",IF(T9&gt;V9,1,0))</f>
        <v>1</v>
      </c>
      <c r="AM9" s="127">
        <f>IF(T9="","",IF(T9&lt;V9,1,0))</f>
        <v>0</v>
      </c>
      <c r="AN9" s="127">
        <f>IF(Y9="","",IF(Y9&gt;AA9,1,0))</f>
        <v>1</v>
      </c>
      <c r="AO9" s="127">
        <f>IF(Y9="","",IF(Y9&lt;AA9,1,0))</f>
        <v>0</v>
      </c>
      <c r="AP9" s="127"/>
      <c r="AQ9" s="127"/>
    </row>
    <row r="10" spans="2:43" s="10" customFormat="1" ht="15" customHeight="1">
      <c r="B10" s="65"/>
      <c r="C10" s="68"/>
      <c r="D10" s="58"/>
      <c r="E10" s="21">
        <f>IF(L7="","",L7)</f>
      </c>
      <c r="F10" s="18" t="s">
        <v>32</v>
      </c>
      <c r="G10" s="21">
        <f>IF(J7="","",J7)</f>
      </c>
      <c r="H10" s="60"/>
      <c r="I10" s="84"/>
      <c r="J10" s="85"/>
      <c r="K10" s="85"/>
      <c r="L10" s="85"/>
      <c r="M10" s="86"/>
      <c r="N10" s="62"/>
      <c r="O10" s="37"/>
      <c r="P10" s="18" t="s">
        <v>32</v>
      </c>
      <c r="Q10" s="37"/>
      <c r="R10" s="60"/>
      <c r="S10" s="62"/>
      <c r="T10" s="37"/>
      <c r="U10" s="18" t="s">
        <v>32</v>
      </c>
      <c r="V10" s="37"/>
      <c r="W10" s="60"/>
      <c r="X10" s="62"/>
      <c r="Y10" s="37"/>
      <c r="Z10" s="18" t="s">
        <v>32</v>
      </c>
      <c r="AA10" s="37"/>
      <c r="AB10" s="60"/>
      <c r="AC10" s="56"/>
      <c r="AD10" s="50"/>
      <c r="AE10" s="53"/>
      <c r="AF10" s="56"/>
      <c r="AG10" s="53"/>
      <c r="AI10" s="127"/>
      <c r="AJ10" s="127">
        <f>IF(O10="","",IF(O10&gt;Q10,1,0))</f>
      </c>
      <c r="AK10" s="127">
        <f>IF(O10="","",IF(O10&lt;Q10,1,0))</f>
      </c>
      <c r="AL10" s="127">
        <f>IF(T10="","",IF(T10&gt;V10,1,0))</f>
      </c>
      <c r="AM10" s="127">
        <f>IF(T10="","",IF(T10&lt;V10,1,0))</f>
      </c>
      <c r="AN10" s="127">
        <f>IF(Y10="","",IF(Y10&gt;AA10,1,0))</f>
      </c>
      <c r="AO10" s="127">
        <f>IF(Y10="","",IF(Y10&lt;AA10,1,0))</f>
      </c>
      <c r="AP10" s="127"/>
      <c r="AQ10" s="127"/>
    </row>
    <row r="11" spans="2:43" s="10" customFormat="1" ht="15" customHeight="1">
      <c r="B11" s="63" t="s">
        <v>90</v>
      </c>
      <c r="C11" s="126" t="s">
        <v>134</v>
      </c>
      <c r="D11" s="38" t="str">
        <f>IF(D12="","",IF(D12&gt;H12,"○","×"))</f>
        <v>×</v>
      </c>
      <c r="E11" s="17">
        <f>IF(Q5="","",Q5)</f>
        <v>9</v>
      </c>
      <c r="F11" s="26" t="s">
        <v>71</v>
      </c>
      <c r="G11" s="17">
        <f>IF(O5="","",O5)</f>
        <v>21</v>
      </c>
      <c r="H11" s="39"/>
      <c r="I11" s="38" t="str">
        <f>IF(I12="","",IF(I12&gt;M12,"○","×"))</f>
        <v>×</v>
      </c>
      <c r="J11" s="15">
        <f>IF(Q8="","",Q8)</f>
        <v>11</v>
      </c>
      <c r="K11" s="18" t="s">
        <v>78</v>
      </c>
      <c r="L11" s="15">
        <f>IF(O8="","",O8)</f>
        <v>21</v>
      </c>
      <c r="M11" s="39"/>
      <c r="N11" s="78"/>
      <c r="O11" s="79"/>
      <c r="P11" s="79"/>
      <c r="Q11" s="79"/>
      <c r="R11" s="80"/>
      <c r="S11" s="38" t="str">
        <f>IF(S12="","",IF(S12&gt;W12,"○","×"))</f>
        <v>×</v>
      </c>
      <c r="T11" s="15">
        <v>12</v>
      </c>
      <c r="U11" s="26" t="s">
        <v>43</v>
      </c>
      <c r="V11" s="15">
        <v>21</v>
      </c>
      <c r="W11" s="39"/>
      <c r="X11" s="38" t="str">
        <f>IF(X12="","",IF(X12&gt;AB12,"○","×"))</f>
        <v>×</v>
      </c>
      <c r="Y11" s="15">
        <v>21</v>
      </c>
      <c r="Z11" s="26" t="s">
        <v>43</v>
      </c>
      <c r="AA11" s="15">
        <v>18</v>
      </c>
      <c r="AB11" s="39"/>
      <c r="AC11" s="54">
        <f>IF(D11="","",COUNTIF(D11:AB13,"○"))</f>
        <v>0</v>
      </c>
      <c r="AD11" s="48" t="s">
        <v>33</v>
      </c>
      <c r="AE11" s="51">
        <f>IF(D11="","",COUNTIF(D11:AB13,"×"))</f>
        <v>4</v>
      </c>
      <c r="AF11" s="54">
        <f>IF(AI12="","",RANK(AI12,AI5:AI19))</f>
        <v>5</v>
      </c>
      <c r="AG11" s="51"/>
      <c r="AI11" s="127"/>
      <c r="AJ11" s="127">
        <f>IF(T11="","",IF(T11&gt;V11,1,0))</f>
        <v>0</v>
      </c>
      <c r="AK11" s="127">
        <f>IF(T11="","",IF(T11&lt;V11,1,0))</f>
        <v>1</v>
      </c>
      <c r="AL11" s="127">
        <f>IF(Y11="","",IF(Y11&gt;AA11,1,0))</f>
        <v>1</v>
      </c>
      <c r="AM11" s="127">
        <f>IF(Y11="","",IF(Y11&lt;AA11,1,0))</f>
        <v>0</v>
      </c>
      <c r="AN11" s="127"/>
      <c r="AO11" s="127"/>
      <c r="AP11" s="127"/>
      <c r="AQ11" s="127"/>
    </row>
    <row r="12" spans="2:43" s="10" customFormat="1" ht="15" customHeight="1">
      <c r="B12" s="64"/>
      <c r="C12" s="67"/>
      <c r="D12" s="57">
        <f>R6</f>
        <v>0</v>
      </c>
      <c r="E12" s="21">
        <f>IF(Q6="","",Q6)</f>
        <v>12</v>
      </c>
      <c r="F12" s="18" t="s">
        <v>70</v>
      </c>
      <c r="G12" s="21">
        <f>IF(O6="","",O6)</f>
        <v>21</v>
      </c>
      <c r="H12" s="59">
        <f>N6</f>
        <v>2</v>
      </c>
      <c r="I12" s="61">
        <f>R9</f>
        <v>0</v>
      </c>
      <c r="J12" s="15">
        <f>IF(Q9="","",Q9)</f>
        <v>17</v>
      </c>
      <c r="K12" s="18" t="s">
        <v>49</v>
      </c>
      <c r="L12" s="15">
        <f>IF(O9="","",O9)</f>
        <v>21</v>
      </c>
      <c r="M12" s="59">
        <f>N9</f>
        <v>2</v>
      </c>
      <c r="N12" s="81"/>
      <c r="O12" s="82"/>
      <c r="P12" s="82"/>
      <c r="Q12" s="82"/>
      <c r="R12" s="83"/>
      <c r="S12" s="61">
        <f>IF(T11="","",SUM(AJ11:AJ13))</f>
        <v>0</v>
      </c>
      <c r="T12" s="15">
        <v>19</v>
      </c>
      <c r="U12" s="18" t="s">
        <v>79</v>
      </c>
      <c r="V12" s="15">
        <v>21</v>
      </c>
      <c r="W12" s="59">
        <f>IF(T11="","",SUM(AK11:AK13))</f>
        <v>2</v>
      </c>
      <c r="X12" s="61">
        <f>IF(Y11="","",SUM(AL11:AL13))</f>
        <v>1</v>
      </c>
      <c r="Y12" s="15">
        <v>16</v>
      </c>
      <c r="Z12" s="18" t="s">
        <v>80</v>
      </c>
      <c r="AA12" s="15">
        <v>21</v>
      </c>
      <c r="AB12" s="59">
        <f>IF(Y11="","",SUM(AM11:AM13))</f>
        <v>2</v>
      </c>
      <c r="AC12" s="55"/>
      <c r="AD12" s="49"/>
      <c r="AE12" s="52"/>
      <c r="AF12" s="55"/>
      <c r="AG12" s="52"/>
      <c r="AI12" s="128">
        <f>IF(AC11="","",AC11*1000+(D12+I12+S12+X12)*100+((D12+I12+S12+X12)-(H12+M12+W12+AB12))*10+((SUM(E11:E13)+SUM(J11:J13)+SUM(T11:T13)+SUM(Y11:Y13))-(SUM(G11:G13)+SUM(L11:L13)+SUM(V11:V13)+SUM(AA11:AA13))))</f>
        <v>-24</v>
      </c>
      <c r="AJ12" s="127">
        <f>IF(T12="","",IF(T12&gt;V12,1,0))</f>
        <v>0</v>
      </c>
      <c r="AK12" s="127">
        <f>IF(T12="","",IF(T12&lt;V12,1,0))</f>
        <v>1</v>
      </c>
      <c r="AL12" s="127">
        <f>IF(Y12="","",IF(Y12&gt;AA12,1,0))</f>
        <v>0</v>
      </c>
      <c r="AM12" s="127">
        <f>IF(Y12="","",IF(Y12&lt;AA12,1,0))</f>
        <v>1</v>
      </c>
      <c r="AN12" s="127"/>
      <c r="AO12" s="127"/>
      <c r="AP12" s="127"/>
      <c r="AQ12" s="127"/>
    </row>
    <row r="13" spans="2:43" s="10" customFormat="1" ht="15" customHeight="1">
      <c r="B13" s="65"/>
      <c r="C13" s="68"/>
      <c r="D13" s="58"/>
      <c r="E13" s="23">
        <f>IF(Q7="","",Q7)</f>
      </c>
      <c r="F13" s="18" t="s">
        <v>49</v>
      </c>
      <c r="G13" s="21">
        <f>IF(O7="","",O7)</f>
      </c>
      <c r="H13" s="60"/>
      <c r="I13" s="62"/>
      <c r="J13" s="37">
        <f>IF(Q10="","",Q10)</f>
      </c>
      <c r="K13" s="18" t="s">
        <v>49</v>
      </c>
      <c r="L13" s="37">
        <f>IF(O10="","",O10)</f>
      </c>
      <c r="M13" s="60"/>
      <c r="N13" s="84"/>
      <c r="O13" s="85"/>
      <c r="P13" s="85"/>
      <c r="Q13" s="85"/>
      <c r="R13" s="86"/>
      <c r="S13" s="62"/>
      <c r="T13" s="37"/>
      <c r="U13" s="29" t="s">
        <v>49</v>
      </c>
      <c r="V13" s="37"/>
      <c r="W13" s="60"/>
      <c r="X13" s="62"/>
      <c r="Y13" s="37">
        <v>15</v>
      </c>
      <c r="Z13" s="29" t="s">
        <v>49</v>
      </c>
      <c r="AA13" s="37">
        <v>21</v>
      </c>
      <c r="AB13" s="60"/>
      <c r="AC13" s="56"/>
      <c r="AD13" s="50"/>
      <c r="AE13" s="53"/>
      <c r="AF13" s="56"/>
      <c r="AG13" s="53"/>
      <c r="AI13" s="127"/>
      <c r="AJ13" s="127">
        <f>IF(T13="","",IF(T13&gt;V13,1,0))</f>
      </c>
      <c r="AK13" s="127">
        <f>IF(T13="","",IF(T13&lt;V13,1,0))</f>
      </c>
      <c r="AL13" s="127">
        <f>IF(Y13="","",IF(Y13&gt;AA13,1,0))</f>
        <v>0</v>
      </c>
      <c r="AM13" s="127">
        <f>IF(Y13="","",IF(Y13&lt;AA13,1,0))</f>
        <v>1</v>
      </c>
      <c r="AN13" s="127"/>
      <c r="AO13" s="127"/>
      <c r="AP13" s="127"/>
      <c r="AQ13" s="127"/>
    </row>
    <row r="14" spans="2:43" s="10" customFormat="1" ht="15" customHeight="1">
      <c r="B14" s="63" t="s">
        <v>91</v>
      </c>
      <c r="C14" s="126" t="s">
        <v>135</v>
      </c>
      <c r="D14" s="38" t="str">
        <f>IF(D15="","",IF(D15&gt;H15,"○","×"))</f>
        <v>×</v>
      </c>
      <c r="E14" s="21">
        <f>IF(V5="","",V5)</f>
        <v>11</v>
      </c>
      <c r="F14" s="26" t="s">
        <v>49</v>
      </c>
      <c r="G14" s="17">
        <f>IF(T5="","",T5)</f>
        <v>21</v>
      </c>
      <c r="H14" s="39"/>
      <c r="I14" s="38" t="str">
        <f>IF(I15="","",IF(I15&gt;M15,"○","×"))</f>
        <v>×</v>
      </c>
      <c r="J14" s="15">
        <f>IF(V8="","",V8)</f>
        <v>12</v>
      </c>
      <c r="K14" s="26" t="s">
        <v>49</v>
      </c>
      <c r="L14" s="15">
        <f>IF(T8="","",T8)</f>
        <v>21</v>
      </c>
      <c r="M14" s="39"/>
      <c r="N14" s="38" t="str">
        <f>IF(N15="","",IF(N15&gt;R15,"○","×"))</f>
        <v>○</v>
      </c>
      <c r="O14" s="15">
        <f>IF(V11="","",V11)</f>
        <v>21</v>
      </c>
      <c r="P14" s="18" t="s">
        <v>43</v>
      </c>
      <c r="Q14" s="15">
        <f>IF(T11="","",T11)</f>
        <v>12</v>
      </c>
      <c r="R14" s="39"/>
      <c r="S14" s="78"/>
      <c r="T14" s="79"/>
      <c r="U14" s="79"/>
      <c r="V14" s="79"/>
      <c r="W14" s="80"/>
      <c r="X14" s="38" t="str">
        <f>IF(X15="","",IF(X15&gt;AB15,"○","×"))</f>
        <v>○</v>
      </c>
      <c r="Y14" s="15">
        <v>21</v>
      </c>
      <c r="Z14" s="26" t="s">
        <v>43</v>
      </c>
      <c r="AA14" s="15">
        <v>12</v>
      </c>
      <c r="AB14" s="39"/>
      <c r="AC14" s="54">
        <f>IF(D14="","",COUNTIF(D14:AB14,"○"))</f>
        <v>2</v>
      </c>
      <c r="AD14" s="48" t="s">
        <v>33</v>
      </c>
      <c r="AE14" s="51">
        <f>IF(D14="","",COUNTIF(D14:AB14,"×"))</f>
        <v>2</v>
      </c>
      <c r="AF14" s="54">
        <f>IF(AI15="","",RANK(AI15,AI5:AI19))</f>
        <v>3</v>
      </c>
      <c r="AG14" s="51"/>
      <c r="AI14" s="127"/>
      <c r="AJ14" s="127">
        <f>IF(Y14="","",IF(Y14&gt;AA14,1,0))</f>
        <v>1</v>
      </c>
      <c r="AK14" s="127">
        <f>IF(Y14="","",IF(Y14&lt;AA14,1,0))</f>
        <v>0</v>
      </c>
      <c r="AL14" s="127"/>
      <c r="AM14" s="127"/>
      <c r="AN14" s="127"/>
      <c r="AO14" s="127"/>
      <c r="AP14" s="127"/>
      <c r="AQ14" s="127"/>
    </row>
    <row r="15" spans="2:43" s="10" customFormat="1" ht="15" customHeight="1">
      <c r="B15" s="64"/>
      <c r="C15" s="67"/>
      <c r="D15" s="57">
        <f>W6</f>
        <v>0</v>
      </c>
      <c r="E15" s="21">
        <f>IF(V6="","",V6)</f>
        <v>8</v>
      </c>
      <c r="F15" s="18" t="s">
        <v>43</v>
      </c>
      <c r="G15" s="21">
        <f>IF(T6="","",T6)</f>
        <v>21</v>
      </c>
      <c r="H15" s="59">
        <f>S6</f>
        <v>2</v>
      </c>
      <c r="I15" s="61">
        <f>W9</f>
        <v>0</v>
      </c>
      <c r="J15" s="15">
        <f>IF(V9="","",V9)</f>
        <v>17</v>
      </c>
      <c r="K15" s="18" t="s">
        <v>43</v>
      </c>
      <c r="L15" s="15">
        <f>IF(T9="","",T9)</f>
        <v>21</v>
      </c>
      <c r="M15" s="59">
        <f>S9</f>
        <v>2</v>
      </c>
      <c r="N15" s="61">
        <f>W12</f>
        <v>2</v>
      </c>
      <c r="O15" s="15">
        <f>IF(V12="","",V12)</f>
        <v>21</v>
      </c>
      <c r="P15" s="18" t="s">
        <v>43</v>
      </c>
      <c r="Q15" s="15">
        <f>IF(T12="","",T12)</f>
        <v>19</v>
      </c>
      <c r="R15" s="59">
        <f>S12</f>
        <v>0</v>
      </c>
      <c r="S15" s="81"/>
      <c r="T15" s="82"/>
      <c r="U15" s="82"/>
      <c r="V15" s="82"/>
      <c r="W15" s="83"/>
      <c r="X15" s="61">
        <f>IF(Y14="","",SUM(AJ14:AJ16))</f>
        <v>2</v>
      </c>
      <c r="Y15" s="15">
        <v>22</v>
      </c>
      <c r="Z15" s="18" t="s">
        <v>43</v>
      </c>
      <c r="AA15" s="15">
        <v>20</v>
      </c>
      <c r="AB15" s="59">
        <f>IF(Y14="","",SUM(AK14:AK16))</f>
        <v>0</v>
      </c>
      <c r="AC15" s="55"/>
      <c r="AD15" s="49"/>
      <c r="AE15" s="52"/>
      <c r="AF15" s="55"/>
      <c r="AG15" s="52"/>
      <c r="AI15" s="128">
        <f>IF(AC14="","",AC14*1000+(D15+I15+N15+X15)*100+((D15+I15+N15+X15)-(H15+M15+R15+AB15))*10+((SUM(E14:E16)+SUM(J14:J16)+SUM(O14:O16)+SUM(Y14:Y16))-(SUM(G14:G16)+SUM(L14:L16)+SUM(Q14:Q16)+SUM(AA14:AA16))))</f>
        <v>2386</v>
      </c>
      <c r="AJ15" s="127">
        <f>IF(Y15="","",IF(Y15&gt;AA15,1,0))</f>
        <v>1</v>
      </c>
      <c r="AK15" s="127">
        <f>IF(Y15="","",IF(Y15&lt;AA15,1,0))</f>
        <v>0</v>
      </c>
      <c r="AL15" s="127"/>
      <c r="AM15" s="127"/>
      <c r="AN15" s="127"/>
      <c r="AO15" s="127"/>
      <c r="AP15" s="127"/>
      <c r="AQ15" s="127"/>
    </row>
    <row r="16" spans="2:43" s="30" customFormat="1" ht="15" customHeight="1">
      <c r="B16" s="65"/>
      <c r="C16" s="68"/>
      <c r="D16" s="58"/>
      <c r="E16" s="23">
        <f>IF(V7="","",V7)</f>
      </c>
      <c r="F16" s="29" t="s">
        <v>49</v>
      </c>
      <c r="G16" s="21">
        <f>IF(T7="","",T7)</f>
      </c>
      <c r="H16" s="60"/>
      <c r="I16" s="62"/>
      <c r="J16" s="37">
        <f>IF(V10="","",V10)</f>
      </c>
      <c r="K16" s="29" t="s">
        <v>49</v>
      </c>
      <c r="L16" s="15">
        <f>IF(T10="","",T10)</f>
      </c>
      <c r="M16" s="60"/>
      <c r="N16" s="62"/>
      <c r="O16" s="37">
        <f>IF(V13="","",V13)</f>
      </c>
      <c r="P16" s="29" t="s">
        <v>49</v>
      </c>
      <c r="Q16" s="37">
        <f>IF(T13="","",T13)</f>
      </c>
      <c r="R16" s="60"/>
      <c r="S16" s="84"/>
      <c r="T16" s="85"/>
      <c r="U16" s="85"/>
      <c r="V16" s="85"/>
      <c r="W16" s="86"/>
      <c r="X16" s="62"/>
      <c r="Y16" s="37"/>
      <c r="Z16" s="29" t="s">
        <v>49</v>
      </c>
      <c r="AA16" s="37"/>
      <c r="AB16" s="60"/>
      <c r="AC16" s="56"/>
      <c r="AD16" s="50"/>
      <c r="AE16" s="53"/>
      <c r="AF16" s="56"/>
      <c r="AG16" s="53"/>
      <c r="AH16" s="10"/>
      <c r="AI16" s="127"/>
      <c r="AJ16" s="127">
        <f>IF(Y16="","",IF(Y16&gt;AA16,1,0))</f>
      </c>
      <c r="AK16" s="127">
        <f>IF(Y16="","",IF(Y16&lt;AA16,1,0))</f>
      </c>
      <c r="AL16" s="127"/>
      <c r="AM16" s="127"/>
      <c r="AN16" s="127"/>
      <c r="AO16" s="127"/>
      <c r="AP16" s="127"/>
      <c r="AQ16" s="127"/>
    </row>
    <row r="17" spans="1:43" s="30" customFormat="1" ht="15" customHeight="1">
      <c r="A17" s="40"/>
      <c r="B17" s="63" t="s">
        <v>28</v>
      </c>
      <c r="C17" s="126" t="s">
        <v>136</v>
      </c>
      <c r="D17" s="38" t="str">
        <f>IF(D18="","",IF(D18&gt;H18,"○","×"))</f>
        <v>×</v>
      </c>
      <c r="E17" s="21">
        <f>IF(AA5="","",AA5)</f>
        <v>13</v>
      </c>
      <c r="F17" s="26" t="s">
        <v>49</v>
      </c>
      <c r="G17" s="17">
        <f>IF(Y5="","",Y5)</f>
        <v>21</v>
      </c>
      <c r="H17" s="39"/>
      <c r="I17" s="38" t="str">
        <f>IF(I18="","",IF(I18&gt;M18,"○","×"))</f>
        <v>×</v>
      </c>
      <c r="J17" s="15">
        <f>IF(AA8="","",AA8)</f>
        <v>9</v>
      </c>
      <c r="K17" s="26" t="s">
        <v>49</v>
      </c>
      <c r="L17" s="35">
        <f>IF(Y8="","",Y8)</f>
        <v>21</v>
      </c>
      <c r="M17" s="39"/>
      <c r="N17" s="38" t="str">
        <f>IF(N18="","",IF(N18&gt;R18,"○","×"))</f>
        <v>○</v>
      </c>
      <c r="O17" s="15">
        <f>IF(AA11="","",AA11)</f>
        <v>18</v>
      </c>
      <c r="P17" s="18" t="s">
        <v>32</v>
      </c>
      <c r="Q17" s="15">
        <f>IF(Y11="","",Y11)</f>
        <v>21</v>
      </c>
      <c r="R17" s="39"/>
      <c r="S17" s="38" t="str">
        <f>IF(S18="","",IF(S18&gt;W18,"○","×"))</f>
        <v>×</v>
      </c>
      <c r="T17" s="15">
        <f>IF(AA14="","",AA14)</f>
        <v>12</v>
      </c>
      <c r="U17" s="18" t="s">
        <v>32</v>
      </c>
      <c r="V17" s="15">
        <f>IF(Y14="","",Y14)</f>
        <v>21</v>
      </c>
      <c r="W17" s="39"/>
      <c r="X17" s="69"/>
      <c r="Y17" s="70"/>
      <c r="Z17" s="70"/>
      <c r="AA17" s="70"/>
      <c r="AB17" s="71"/>
      <c r="AC17" s="54">
        <f>IF(D17="","",COUNTIF(D17:W17,"○"))</f>
        <v>1</v>
      </c>
      <c r="AD17" s="48" t="s">
        <v>33</v>
      </c>
      <c r="AE17" s="51">
        <f>IF(D17="","",COUNTIF(D17:W17,"×"))</f>
        <v>3</v>
      </c>
      <c r="AF17" s="54">
        <f>IF(AI18="","",RANK(AI18,AI5:AI19))</f>
        <v>4</v>
      </c>
      <c r="AG17" s="51"/>
      <c r="AH17" s="41"/>
      <c r="AI17" s="127"/>
      <c r="AJ17" s="127"/>
      <c r="AK17" s="127"/>
      <c r="AL17" s="127"/>
      <c r="AM17" s="127"/>
      <c r="AN17" s="127"/>
      <c r="AO17" s="127"/>
      <c r="AP17" s="127"/>
      <c r="AQ17" s="127"/>
    </row>
    <row r="18" spans="1:43" s="10" customFormat="1" ht="13.5">
      <c r="A18" s="39"/>
      <c r="B18" s="64"/>
      <c r="C18" s="67"/>
      <c r="D18" s="57">
        <f>AB6</f>
        <v>0</v>
      </c>
      <c r="E18" s="21">
        <f>IF(AA6="","",AA6)</f>
        <v>8</v>
      </c>
      <c r="F18" s="18" t="s">
        <v>32</v>
      </c>
      <c r="G18" s="21">
        <f>IF(Y6="","",Y6)</f>
        <v>21</v>
      </c>
      <c r="H18" s="59">
        <f>X6</f>
        <v>2</v>
      </c>
      <c r="I18" s="61">
        <f>AB9</f>
        <v>0</v>
      </c>
      <c r="J18" s="15">
        <f>IF(AA9="","",AA9)</f>
        <v>14</v>
      </c>
      <c r="K18" s="18" t="s">
        <v>32</v>
      </c>
      <c r="L18" s="15">
        <f>IF(Y9="","",Y9)</f>
        <v>21</v>
      </c>
      <c r="M18" s="59">
        <f>X9</f>
        <v>2</v>
      </c>
      <c r="N18" s="61">
        <f>AB12</f>
        <v>2</v>
      </c>
      <c r="O18" s="15">
        <f>IF(AA12="","",AA12)</f>
        <v>21</v>
      </c>
      <c r="P18" s="18" t="s">
        <v>32</v>
      </c>
      <c r="Q18" s="15">
        <f>IF(Y12="","",Y12)</f>
        <v>16</v>
      </c>
      <c r="R18" s="59">
        <f>X12</f>
        <v>1</v>
      </c>
      <c r="S18" s="61">
        <f>AB15</f>
        <v>0</v>
      </c>
      <c r="T18" s="15">
        <f>IF(AA15="","",AA15)</f>
        <v>20</v>
      </c>
      <c r="U18" s="18" t="s">
        <v>32</v>
      </c>
      <c r="V18" s="15">
        <f>IF(Y15="","",Y15)</f>
        <v>22</v>
      </c>
      <c r="W18" s="59">
        <f>X15</f>
        <v>2</v>
      </c>
      <c r="X18" s="72"/>
      <c r="Y18" s="73"/>
      <c r="Z18" s="73"/>
      <c r="AA18" s="73"/>
      <c r="AB18" s="74"/>
      <c r="AC18" s="55"/>
      <c r="AD18" s="49"/>
      <c r="AE18" s="52"/>
      <c r="AF18" s="55"/>
      <c r="AG18" s="52"/>
      <c r="AI18" s="128">
        <f>IF(AC17="","",AC17*1000+(D18+I18+N18+S18)*100+((D18+I18+N18+S18)-(H18+M18+R18+W18))*10+((SUM(E17:E19)+SUM(J17:J19)+SUM(O17:O19)+SUM(T17:T19))-(SUM(G17:G19)+SUM(L17:L19)+SUM(Q17:Q19)+SUM(V17:V19))))</f>
        <v>1107</v>
      </c>
      <c r="AJ18" s="127"/>
      <c r="AK18" s="127"/>
      <c r="AL18" s="127"/>
      <c r="AM18" s="127"/>
      <c r="AN18" s="127"/>
      <c r="AO18" s="127"/>
      <c r="AP18" s="127"/>
      <c r="AQ18" s="127"/>
    </row>
    <row r="19" spans="1:43" s="10" customFormat="1" ht="13.5">
      <c r="A19" s="39"/>
      <c r="B19" s="65"/>
      <c r="C19" s="68"/>
      <c r="D19" s="58"/>
      <c r="E19" s="23">
        <f>IF(AA7="","",AA7)</f>
      </c>
      <c r="F19" s="29" t="s">
        <v>32</v>
      </c>
      <c r="G19" s="23">
        <f>IF(Y7="","",Y7)</f>
      </c>
      <c r="H19" s="60"/>
      <c r="I19" s="62"/>
      <c r="J19" s="37">
        <f>IF(AA10="","",AA10)</f>
      </c>
      <c r="K19" s="29" t="s">
        <v>32</v>
      </c>
      <c r="L19" s="15">
        <f>IF(Y10="","",Y10)</f>
      </c>
      <c r="M19" s="60"/>
      <c r="N19" s="62"/>
      <c r="O19" s="37">
        <f>IF(AA13="","",AA13)</f>
        <v>21</v>
      </c>
      <c r="P19" s="29" t="s">
        <v>32</v>
      </c>
      <c r="Q19" s="37">
        <f>IF(Y13="","",Y13)</f>
        <v>15</v>
      </c>
      <c r="R19" s="60"/>
      <c r="S19" s="62"/>
      <c r="T19" s="37">
        <f>IF(AA16="","",AA16)</f>
      </c>
      <c r="U19" s="29" t="s">
        <v>32</v>
      </c>
      <c r="V19" s="37">
        <f>IF(Y16="","",Y16)</f>
      </c>
      <c r="W19" s="60"/>
      <c r="X19" s="75"/>
      <c r="Y19" s="76"/>
      <c r="Z19" s="76"/>
      <c r="AA19" s="76"/>
      <c r="AB19" s="77"/>
      <c r="AC19" s="56"/>
      <c r="AD19" s="50"/>
      <c r="AE19" s="53"/>
      <c r="AF19" s="56"/>
      <c r="AG19" s="53"/>
      <c r="AI19" s="127"/>
      <c r="AJ19" s="127"/>
      <c r="AK19" s="127"/>
      <c r="AL19" s="127"/>
      <c r="AM19" s="127"/>
      <c r="AN19" s="127"/>
      <c r="AO19" s="127"/>
      <c r="AP19" s="127"/>
      <c r="AQ19" s="127"/>
    </row>
    <row r="20" ht="13.5">
      <c r="L20" s="34"/>
    </row>
    <row r="21" spans="3:25" s="3" customFormat="1" ht="23.25">
      <c r="C21" s="44" t="s">
        <v>8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7"/>
      <c r="U21" s="7"/>
      <c r="V21" s="7"/>
      <c r="W21" s="7"/>
      <c r="X21" s="7"/>
      <c r="Y21" s="7"/>
    </row>
    <row r="23" spans="2:34" s="10" customFormat="1" ht="15" customHeight="1">
      <c r="B23" s="11"/>
      <c r="C23" s="12"/>
      <c r="D23" s="96" t="s">
        <v>145</v>
      </c>
      <c r="E23" s="97"/>
      <c r="F23" s="97"/>
      <c r="G23" s="97"/>
      <c r="H23" s="98"/>
      <c r="I23" s="96" t="s">
        <v>29</v>
      </c>
      <c r="J23" s="97"/>
      <c r="K23" s="97"/>
      <c r="L23" s="97"/>
      <c r="M23" s="98"/>
      <c r="N23" s="96" t="s">
        <v>146</v>
      </c>
      <c r="O23" s="97"/>
      <c r="P23" s="97"/>
      <c r="Q23" s="97"/>
      <c r="R23" s="98"/>
      <c r="S23" s="13"/>
      <c r="T23" s="14" t="s">
        <v>30</v>
      </c>
      <c r="U23" s="14"/>
      <c r="V23" s="96" t="s">
        <v>31</v>
      </c>
      <c r="W23" s="98"/>
      <c r="AA23" s="15"/>
      <c r="AC23" s="130"/>
      <c r="AD23" s="130"/>
      <c r="AE23" s="130"/>
      <c r="AF23" s="130"/>
      <c r="AG23" s="130"/>
      <c r="AH23" s="130"/>
    </row>
    <row r="24" spans="2:34" s="10" customFormat="1" ht="15" customHeight="1">
      <c r="B24" s="125" t="s">
        <v>142</v>
      </c>
      <c r="C24" s="124" t="s">
        <v>143</v>
      </c>
      <c r="D24" s="114"/>
      <c r="E24" s="115"/>
      <c r="F24" s="115"/>
      <c r="G24" s="115"/>
      <c r="H24" s="116"/>
      <c r="I24" s="16" t="str">
        <f>IF(I25="","",IF(I25&gt;M25,"○","×"))</f>
        <v>○</v>
      </c>
      <c r="J24" s="17">
        <v>21</v>
      </c>
      <c r="K24" s="18" t="s">
        <v>81</v>
      </c>
      <c r="L24" s="17">
        <v>4</v>
      </c>
      <c r="M24" s="19"/>
      <c r="N24" s="20" t="str">
        <f>IF(N25="","",IF(N25&gt;R25,"○","×"))</f>
        <v>×</v>
      </c>
      <c r="O24" s="17">
        <v>16</v>
      </c>
      <c r="P24" s="18" t="s">
        <v>32</v>
      </c>
      <c r="Q24" s="17">
        <v>21</v>
      </c>
      <c r="R24" s="19"/>
      <c r="S24" s="66">
        <f>IF(I24="","",COUNTIF(I24:R24,"○"))</f>
        <v>1</v>
      </c>
      <c r="T24" s="106" t="s">
        <v>33</v>
      </c>
      <c r="U24" s="109">
        <f>IF(I24="","",COUNTIF(I24:R24,"×"))</f>
        <v>1</v>
      </c>
      <c r="V24" s="66">
        <f>IF(AD25="","",RANK(AD25,AD24:AD32))</f>
        <v>2</v>
      </c>
      <c r="W24" s="109"/>
      <c r="X24" s="21"/>
      <c r="Y24" s="21"/>
      <c r="Z24" s="15"/>
      <c r="AA24" s="15"/>
      <c r="AC24" s="130"/>
      <c r="AD24" s="130"/>
      <c r="AE24" s="130">
        <f>IF(J24="","",IF(J24&gt;L24,1,0))</f>
        <v>1</v>
      </c>
      <c r="AF24" s="130">
        <f>IF(L24="","",IF(J24&lt;L24,1,0))</f>
        <v>0</v>
      </c>
      <c r="AG24" s="130">
        <f>IF(O24="","",IF(O24&gt;Q24,1,0))</f>
        <v>0</v>
      </c>
      <c r="AH24" s="130">
        <f>IF(Q24="","",IF(O24&lt;Q24,1,0))</f>
        <v>1</v>
      </c>
    </row>
    <row r="25" spans="2:34" s="10" customFormat="1" ht="15" customHeight="1">
      <c r="B25" s="64"/>
      <c r="C25" s="55"/>
      <c r="D25" s="117"/>
      <c r="E25" s="118"/>
      <c r="F25" s="118"/>
      <c r="G25" s="118"/>
      <c r="H25" s="119"/>
      <c r="I25" s="57">
        <f>IF(J24="","",SUM(AE24:AE26))</f>
        <v>2</v>
      </c>
      <c r="J25" s="21">
        <v>21</v>
      </c>
      <c r="K25" s="18" t="s">
        <v>57</v>
      </c>
      <c r="L25" s="21">
        <v>11</v>
      </c>
      <c r="M25" s="112">
        <f>IF(L24="","",SUM(AF24:AF26))</f>
        <v>0</v>
      </c>
      <c r="N25" s="57">
        <f>IF(O24="","",SUM(AG24:AG26))</f>
        <v>0</v>
      </c>
      <c r="O25" s="22">
        <v>13</v>
      </c>
      <c r="P25" s="18" t="s">
        <v>57</v>
      </c>
      <c r="Q25" s="22">
        <v>21</v>
      </c>
      <c r="R25" s="112">
        <f>IF(Q24="","",SUM(AH24:AH26))</f>
        <v>2</v>
      </c>
      <c r="S25" s="67"/>
      <c r="T25" s="107"/>
      <c r="U25" s="110"/>
      <c r="V25" s="67"/>
      <c r="W25" s="110"/>
      <c r="X25" s="21"/>
      <c r="Y25" s="21"/>
      <c r="Z25" s="15"/>
      <c r="AA25" s="15"/>
      <c r="AC25" s="130"/>
      <c r="AD25" s="131">
        <f>IF(S24="","",S24*1000+(I25+N25)*100+((I25+N25)-(M25+R25))*10+((SUM(J24:J26)+SUM(O24:O26))-(SUM(L24:L26)+SUM(Q24:Q26))))</f>
        <v>1214</v>
      </c>
      <c r="AE25" s="130">
        <f>IF(J25="","",IF(J25&gt;L25,1,0))</f>
        <v>1</v>
      </c>
      <c r="AF25" s="130">
        <f>IF(L25="","",IF(J25&lt;L25,1,0))</f>
        <v>0</v>
      </c>
      <c r="AG25" s="130">
        <f>IF(O25="","",IF(O25&gt;Q25,1,0))</f>
        <v>0</v>
      </c>
      <c r="AH25" s="130">
        <f>IF(Q25="","",IF(O25&lt;Q25,1,0))</f>
        <v>1</v>
      </c>
    </row>
    <row r="26" spans="2:34" s="10" customFormat="1" ht="15" customHeight="1">
      <c r="B26" s="65"/>
      <c r="C26" s="56"/>
      <c r="D26" s="120"/>
      <c r="E26" s="121"/>
      <c r="F26" s="121"/>
      <c r="G26" s="121"/>
      <c r="H26" s="122"/>
      <c r="I26" s="58"/>
      <c r="J26" s="23"/>
      <c r="K26" s="18" t="s">
        <v>57</v>
      </c>
      <c r="L26" s="23"/>
      <c r="M26" s="113"/>
      <c r="N26" s="58"/>
      <c r="O26" s="24"/>
      <c r="P26" s="18" t="s">
        <v>57</v>
      </c>
      <c r="Q26" s="24"/>
      <c r="R26" s="113"/>
      <c r="S26" s="68"/>
      <c r="T26" s="108"/>
      <c r="U26" s="111"/>
      <c r="V26" s="68"/>
      <c r="W26" s="111"/>
      <c r="X26" s="21"/>
      <c r="Y26" s="21"/>
      <c r="Z26" s="25"/>
      <c r="AA26" s="25"/>
      <c r="AC26" s="130"/>
      <c r="AD26" s="130"/>
      <c r="AE26" s="130">
        <f>IF(J26="","",IF(J26&gt;L26,1,0))</f>
      </c>
      <c r="AF26" s="130">
        <f>IF(L26="","",IF(J26&lt;L26,1,0))</f>
      </c>
      <c r="AG26" s="130">
        <f>IF(O26="","",IF(O26&gt;Q26,1,0))</f>
      </c>
      <c r="AH26" s="130">
        <f>IF(Q26="","",IF(O26&lt;Q26,1,0))</f>
      </c>
    </row>
    <row r="27" spans="2:34" s="10" customFormat="1" ht="15" customHeight="1">
      <c r="B27" s="63" t="s">
        <v>120</v>
      </c>
      <c r="C27" s="124" t="s">
        <v>149</v>
      </c>
      <c r="D27" s="16" t="str">
        <f>IF(E27="","",IF(D28&gt;H28,"○","×"))</f>
        <v>×</v>
      </c>
      <c r="E27" s="17">
        <f>IF(L24="","",L24)</f>
        <v>4</v>
      </c>
      <c r="F27" s="26" t="s">
        <v>32</v>
      </c>
      <c r="G27" s="17">
        <f>IF(J24="","",J24)</f>
        <v>21</v>
      </c>
      <c r="H27" s="27"/>
      <c r="I27" s="114"/>
      <c r="J27" s="115"/>
      <c r="K27" s="115"/>
      <c r="L27" s="115"/>
      <c r="M27" s="116"/>
      <c r="N27" s="16" t="str">
        <f>IF(O27="","",IF(N28&gt;R28,"○","×"))</f>
        <v>×</v>
      </c>
      <c r="O27" s="17">
        <v>7</v>
      </c>
      <c r="P27" s="26" t="s">
        <v>32</v>
      </c>
      <c r="Q27" s="17">
        <v>21</v>
      </c>
      <c r="R27" s="28"/>
      <c r="S27" s="66">
        <f>IF(D27="","",COUNTIF(D27:R29,"○"))</f>
        <v>0</v>
      </c>
      <c r="T27" s="106" t="s">
        <v>33</v>
      </c>
      <c r="U27" s="109">
        <f>IF(D27="","",COUNTIF(D27:R29,"×"))</f>
        <v>2</v>
      </c>
      <c r="V27" s="66">
        <f>IF(AD28="","",RANK(AD28,AD24:AD32))</f>
        <v>3</v>
      </c>
      <c r="W27" s="109"/>
      <c r="X27" s="21"/>
      <c r="Y27" s="21"/>
      <c r="Z27" s="25"/>
      <c r="AA27" s="25"/>
      <c r="AC27" s="130"/>
      <c r="AD27" s="130"/>
      <c r="AE27" s="130">
        <f>IF(O27="","",IF(O27&gt;Q27,1,0))</f>
        <v>0</v>
      </c>
      <c r="AF27" s="130">
        <f>IF(Q27="","",IF(O27&lt;Q27,1,0))</f>
        <v>1</v>
      </c>
      <c r="AG27" s="130"/>
      <c r="AH27" s="130"/>
    </row>
    <row r="28" spans="2:34" s="10" customFormat="1" ht="15" customHeight="1">
      <c r="B28" s="64"/>
      <c r="C28" s="55"/>
      <c r="D28" s="57">
        <f>M25</f>
        <v>0</v>
      </c>
      <c r="E28" s="21">
        <f>IF(L25="","",L25)</f>
        <v>11</v>
      </c>
      <c r="F28" s="18" t="s">
        <v>32</v>
      </c>
      <c r="G28" s="21">
        <f>IF(J25="","",J25)</f>
        <v>21</v>
      </c>
      <c r="H28" s="112">
        <f>I25</f>
        <v>2</v>
      </c>
      <c r="I28" s="117"/>
      <c r="J28" s="118"/>
      <c r="K28" s="118"/>
      <c r="L28" s="118"/>
      <c r="M28" s="119"/>
      <c r="N28" s="57">
        <f>IF(O27="","",SUM(AE27:AE29))</f>
        <v>0</v>
      </c>
      <c r="O28" s="21">
        <v>5</v>
      </c>
      <c r="P28" s="18" t="s">
        <v>32</v>
      </c>
      <c r="Q28" s="21">
        <v>21</v>
      </c>
      <c r="R28" s="112">
        <f>IF(Q27="","",SUM(AF27:AF29))</f>
        <v>2</v>
      </c>
      <c r="S28" s="67"/>
      <c r="T28" s="107"/>
      <c r="U28" s="110"/>
      <c r="V28" s="67"/>
      <c r="W28" s="110"/>
      <c r="X28" s="21"/>
      <c r="Y28" s="21"/>
      <c r="Z28" s="25"/>
      <c r="AA28" s="25"/>
      <c r="AC28" s="130"/>
      <c r="AD28" s="131">
        <f>IF(S27="","",S27*1000+(D28+N28)*100+((D28+N28)-(H28+R28))*10+((SUM(E27:E29)+SUM(O27:O29))-(SUM(G27:G29)+SUM(Q27:Q29))))</f>
        <v>-97</v>
      </c>
      <c r="AE28" s="130">
        <f>IF(O28="","",IF(O28&gt;Q28,1,0))</f>
        <v>0</v>
      </c>
      <c r="AF28" s="130">
        <f>IF(Q28="","",IF(O28&lt;Q28,1,0))</f>
        <v>1</v>
      </c>
      <c r="AG28" s="130"/>
      <c r="AH28" s="130"/>
    </row>
    <row r="29" spans="2:34" s="10" customFormat="1" ht="15" customHeight="1">
      <c r="B29" s="65"/>
      <c r="C29" s="56"/>
      <c r="D29" s="58"/>
      <c r="E29" s="23">
        <f>IF(L26="","",L26)</f>
      </c>
      <c r="F29" s="29" t="s">
        <v>32</v>
      </c>
      <c r="G29" s="23">
        <f>IF(J26="","",J26)</f>
      </c>
      <c r="H29" s="113"/>
      <c r="I29" s="120"/>
      <c r="J29" s="121"/>
      <c r="K29" s="121"/>
      <c r="L29" s="121"/>
      <c r="M29" s="122"/>
      <c r="N29" s="58"/>
      <c r="O29" s="23"/>
      <c r="P29" s="18" t="s">
        <v>32</v>
      </c>
      <c r="Q29" s="23"/>
      <c r="R29" s="113"/>
      <c r="S29" s="68"/>
      <c r="T29" s="108"/>
      <c r="U29" s="111"/>
      <c r="V29" s="68"/>
      <c r="W29" s="111"/>
      <c r="X29" s="21"/>
      <c r="Y29" s="21"/>
      <c r="Z29" s="25"/>
      <c r="AA29" s="25"/>
      <c r="AC29" s="130"/>
      <c r="AD29" s="130"/>
      <c r="AE29" s="130">
        <f>IF(O29="","",IF(O29&gt;Q29,1,0))</f>
      </c>
      <c r="AF29" s="130">
        <f>IF(Q29="","",IF(O29&lt;Q29,1,0))</f>
      </c>
      <c r="AG29" s="130"/>
      <c r="AH29" s="130"/>
    </row>
    <row r="30" spans="2:34" s="10" customFormat="1" ht="15" customHeight="1">
      <c r="B30" s="64" t="s">
        <v>90</v>
      </c>
      <c r="C30" s="124" t="s">
        <v>144</v>
      </c>
      <c r="D30" s="16" t="str">
        <f>IF(E30="","",IF(D31&gt;H31,"○","×"))</f>
        <v>○</v>
      </c>
      <c r="E30" s="17">
        <f>IF(Q24="","",Q24)</f>
        <v>21</v>
      </c>
      <c r="F30" s="26" t="s">
        <v>32</v>
      </c>
      <c r="G30" s="17">
        <f>IF(O24="","",O24)</f>
        <v>16</v>
      </c>
      <c r="H30" s="28"/>
      <c r="I30" s="16" t="str">
        <f>IF(J30="","",IF(I31&gt;M31,"○","×"))</f>
        <v>○</v>
      </c>
      <c r="J30" s="17">
        <f>IF(Q27="","",Q27)</f>
        <v>21</v>
      </c>
      <c r="K30" s="18" t="s">
        <v>32</v>
      </c>
      <c r="L30" s="17">
        <f>IF(O27="","",O27)</f>
        <v>7</v>
      </c>
      <c r="M30" s="28"/>
      <c r="N30" s="114"/>
      <c r="O30" s="115"/>
      <c r="P30" s="115"/>
      <c r="Q30" s="115"/>
      <c r="R30" s="116"/>
      <c r="S30" s="66">
        <f>IF(D30="","",COUNTIF(D30:M30,"○"))</f>
        <v>2</v>
      </c>
      <c r="T30" s="106" t="s">
        <v>33</v>
      </c>
      <c r="U30" s="109">
        <f>IF(D30="","",COUNTIF(D30:M30,"×"))</f>
        <v>0</v>
      </c>
      <c r="V30" s="66">
        <f>IF(AD31="","",RANK(AD31,AD24:AD32))</f>
        <v>1</v>
      </c>
      <c r="W30" s="109"/>
      <c r="X30" s="21"/>
      <c r="Y30" s="21"/>
      <c r="Z30" s="25"/>
      <c r="AA30" s="25"/>
      <c r="AC30" s="130"/>
      <c r="AD30" s="130"/>
      <c r="AE30" s="130"/>
      <c r="AF30" s="130"/>
      <c r="AG30" s="130"/>
      <c r="AH30" s="130"/>
    </row>
    <row r="31" spans="2:34" s="10" customFormat="1" ht="15" customHeight="1">
      <c r="B31" s="64"/>
      <c r="C31" s="55"/>
      <c r="D31" s="57">
        <f>R25</f>
        <v>2</v>
      </c>
      <c r="E31" s="21">
        <f>IF(Q25="","",Q25)</f>
        <v>21</v>
      </c>
      <c r="F31" s="18" t="s">
        <v>32</v>
      </c>
      <c r="G31" s="21">
        <f>IF(O25="","",O25)</f>
        <v>13</v>
      </c>
      <c r="H31" s="112">
        <f>N25</f>
        <v>0</v>
      </c>
      <c r="I31" s="57">
        <f>R28</f>
        <v>2</v>
      </c>
      <c r="J31" s="21">
        <f>IF(Q28="","",Q28)</f>
        <v>21</v>
      </c>
      <c r="K31" s="18" t="s">
        <v>32</v>
      </c>
      <c r="L31" s="22">
        <f>IF(O28="","",O28)</f>
        <v>5</v>
      </c>
      <c r="M31" s="112">
        <f>N28</f>
        <v>0</v>
      </c>
      <c r="N31" s="117"/>
      <c r="O31" s="118"/>
      <c r="P31" s="118"/>
      <c r="Q31" s="118"/>
      <c r="R31" s="119"/>
      <c r="S31" s="67"/>
      <c r="T31" s="107"/>
      <c r="U31" s="110"/>
      <c r="V31" s="67"/>
      <c r="W31" s="110"/>
      <c r="X31" s="21"/>
      <c r="Y31" s="21"/>
      <c r="Z31" s="25"/>
      <c r="AA31" s="25"/>
      <c r="AC31" s="130"/>
      <c r="AD31" s="131">
        <f>IF(S30="","",S30*1000+(D31+I31)*100+((D31+I31)-(H31+M31))*10+((SUM(E30:E32)+SUM(J30:J32))-(SUM(G30:G32)+SUM(L30:L32))))</f>
        <v>2483</v>
      </c>
      <c r="AE31" s="130"/>
      <c r="AF31" s="130"/>
      <c r="AG31" s="130"/>
      <c r="AH31" s="130"/>
    </row>
    <row r="32" spans="2:34" s="10" customFormat="1" ht="15" customHeight="1">
      <c r="B32" s="65"/>
      <c r="C32" s="56"/>
      <c r="D32" s="58"/>
      <c r="E32" s="23">
        <f>IF(Q26="","",Q26)</f>
      </c>
      <c r="F32" s="29" t="s">
        <v>32</v>
      </c>
      <c r="G32" s="23">
        <f>IF(O26="","",O26)</f>
      </c>
      <c r="H32" s="113"/>
      <c r="I32" s="58"/>
      <c r="J32" s="23">
        <f>IF(Q29="","",Q29)</f>
      </c>
      <c r="K32" s="29" t="s">
        <v>32</v>
      </c>
      <c r="L32" s="24">
        <f>IF(O29="","",O29)</f>
      </c>
      <c r="M32" s="113"/>
      <c r="N32" s="120"/>
      <c r="O32" s="121"/>
      <c r="P32" s="121"/>
      <c r="Q32" s="121"/>
      <c r="R32" s="122"/>
      <c r="S32" s="68"/>
      <c r="T32" s="108"/>
      <c r="U32" s="111"/>
      <c r="V32" s="68"/>
      <c r="W32" s="111"/>
      <c r="X32" s="21"/>
      <c r="Y32" s="21"/>
      <c r="Z32" s="25"/>
      <c r="AA32" s="25"/>
      <c r="AC32" s="130"/>
      <c r="AD32" s="130"/>
      <c r="AE32" s="130"/>
      <c r="AF32" s="130"/>
      <c r="AG32" s="130"/>
      <c r="AH32" s="130"/>
    </row>
    <row r="33" spans="29:34" ht="13.5">
      <c r="AC33" s="132"/>
      <c r="AD33" s="132"/>
      <c r="AE33" s="132"/>
      <c r="AF33" s="132"/>
      <c r="AG33" s="132"/>
      <c r="AH33" s="132"/>
    </row>
    <row r="34" spans="3:34" s="3" customFormat="1" ht="23.25">
      <c r="C34" s="44" t="s">
        <v>9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"/>
      <c r="U34" s="4"/>
      <c r="V34" s="4"/>
      <c r="W34" s="4"/>
      <c r="X34" s="4"/>
      <c r="Y34" s="4"/>
      <c r="AC34" s="133"/>
      <c r="AD34" s="133"/>
      <c r="AE34" s="133"/>
      <c r="AF34" s="133"/>
      <c r="AG34" s="133"/>
      <c r="AH34" s="133"/>
    </row>
    <row r="35" spans="6:34" ht="13.5">
      <c r="F35" s="43"/>
      <c r="AC35" s="132"/>
      <c r="AD35" s="132"/>
      <c r="AE35" s="132"/>
      <c r="AF35" s="132"/>
      <c r="AG35" s="132"/>
      <c r="AH35" s="132"/>
    </row>
    <row r="36" spans="2:34" s="10" customFormat="1" ht="15" customHeight="1">
      <c r="B36" s="11"/>
      <c r="C36" s="12"/>
      <c r="D36" s="96" t="s">
        <v>151</v>
      </c>
      <c r="E36" s="97"/>
      <c r="F36" s="97"/>
      <c r="G36" s="97"/>
      <c r="H36" s="98"/>
      <c r="I36" s="96" t="s">
        <v>152</v>
      </c>
      <c r="J36" s="97"/>
      <c r="K36" s="97"/>
      <c r="L36" s="97"/>
      <c r="M36" s="98"/>
      <c r="N36" s="96" t="s">
        <v>153</v>
      </c>
      <c r="O36" s="97"/>
      <c r="P36" s="97"/>
      <c r="Q36" s="97"/>
      <c r="R36" s="98"/>
      <c r="S36" s="13"/>
      <c r="T36" s="14" t="s">
        <v>30</v>
      </c>
      <c r="U36" s="14"/>
      <c r="V36" s="96" t="s">
        <v>31</v>
      </c>
      <c r="W36" s="98"/>
      <c r="AA36" s="15"/>
      <c r="AC36" s="130"/>
      <c r="AD36" s="130"/>
      <c r="AE36" s="130"/>
      <c r="AF36" s="130"/>
      <c r="AG36" s="130"/>
      <c r="AH36" s="130"/>
    </row>
    <row r="37" spans="2:34" s="10" customFormat="1" ht="15" customHeight="1">
      <c r="B37" s="63" t="s">
        <v>120</v>
      </c>
      <c r="C37" s="124" t="s">
        <v>147</v>
      </c>
      <c r="D37" s="114"/>
      <c r="E37" s="115"/>
      <c r="F37" s="115"/>
      <c r="G37" s="115"/>
      <c r="H37" s="116"/>
      <c r="I37" s="16" t="str">
        <f>IF(I38="","",IF(I38&gt;M38,"○","×"))</f>
        <v>×</v>
      </c>
      <c r="J37" s="17">
        <v>11</v>
      </c>
      <c r="K37" s="18" t="s">
        <v>154</v>
      </c>
      <c r="L37" s="17">
        <v>21</v>
      </c>
      <c r="M37" s="19"/>
      <c r="N37" s="20" t="str">
        <f>IF(N38="","",IF(N38&gt;R38,"○","×"))</f>
        <v>○</v>
      </c>
      <c r="O37" s="17">
        <v>21</v>
      </c>
      <c r="P37" s="18" t="s">
        <v>154</v>
      </c>
      <c r="Q37" s="17">
        <v>12</v>
      </c>
      <c r="R37" s="19"/>
      <c r="S37" s="66">
        <f>IF(I37="","",COUNTIF(I37:R37,"○"))</f>
        <v>1</v>
      </c>
      <c r="T37" s="106" t="s">
        <v>33</v>
      </c>
      <c r="U37" s="109">
        <f>IF(I37="","",COUNTIF(I37:R37,"×"))</f>
        <v>1</v>
      </c>
      <c r="V37" s="66">
        <f>IF(AD38="","",RANK(AD38,AD37:AD45))</f>
        <v>2</v>
      </c>
      <c r="W37" s="109"/>
      <c r="X37" s="21"/>
      <c r="Y37" s="21"/>
      <c r="Z37" s="15"/>
      <c r="AA37" s="15"/>
      <c r="AC37" s="130"/>
      <c r="AD37" s="130"/>
      <c r="AE37" s="130">
        <f>IF(J37="","",IF(J37&gt;L37,1,0))</f>
        <v>0</v>
      </c>
      <c r="AF37" s="130">
        <f>IF(L37="","",IF(J37&lt;L37,1,0))</f>
        <v>1</v>
      </c>
      <c r="AG37" s="130">
        <f>IF(O37="","",IF(O37&gt;Q37,1,0))</f>
        <v>1</v>
      </c>
      <c r="AH37" s="130">
        <f>IF(Q37="","",IF(O37&lt;Q37,1,0))</f>
        <v>0</v>
      </c>
    </row>
    <row r="38" spans="2:34" s="10" customFormat="1" ht="15" customHeight="1">
      <c r="B38" s="64"/>
      <c r="C38" s="55"/>
      <c r="D38" s="117"/>
      <c r="E38" s="118"/>
      <c r="F38" s="118"/>
      <c r="G38" s="118"/>
      <c r="H38" s="119"/>
      <c r="I38" s="57">
        <f>IF(J37="","",SUM(AE37:AE39))</f>
        <v>0</v>
      </c>
      <c r="J38" s="21">
        <v>11</v>
      </c>
      <c r="K38" s="18" t="s">
        <v>154</v>
      </c>
      <c r="L38" s="21">
        <v>21</v>
      </c>
      <c r="M38" s="112">
        <f>IF(L37="","",SUM(AF37:AF39))</f>
        <v>2</v>
      </c>
      <c r="N38" s="57">
        <f>IF(O37="","",SUM(AG37:AG39))</f>
        <v>2</v>
      </c>
      <c r="O38" s="22">
        <v>21</v>
      </c>
      <c r="P38" s="18" t="s">
        <v>154</v>
      </c>
      <c r="Q38" s="22">
        <v>11</v>
      </c>
      <c r="R38" s="112">
        <f>IF(Q37="","",SUM(AH37:AH39))</f>
        <v>0</v>
      </c>
      <c r="S38" s="67"/>
      <c r="T38" s="107"/>
      <c r="U38" s="110"/>
      <c r="V38" s="67"/>
      <c r="W38" s="110"/>
      <c r="X38" s="21"/>
      <c r="Y38" s="21"/>
      <c r="Z38" s="15"/>
      <c r="AA38" s="15"/>
      <c r="AC38" s="130"/>
      <c r="AD38" s="131">
        <f>IF(S37="","",S37*1000+(I38+N38)*100+((I38+N38)-(M38+R38))*10+((SUM(J37:J39)+SUM(O37:O39))-(SUM(L37:L39)+SUM(Q37:Q39))))</f>
        <v>1199</v>
      </c>
      <c r="AE38" s="130">
        <f>IF(J38="","",IF(J38&gt;L38,1,0))</f>
        <v>0</v>
      </c>
      <c r="AF38" s="130">
        <f>IF(L38="","",IF(J38&lt;L38,1,0))</f>
        <v>1</v>
      </c>
      <c r="AG38" s="130">
        <f>IF(O38="","",IF(O38&gt;Q38,1,0))</f>
        <v>1</v>
      </c>
      <c r="AH38" s="130">
        <f>IF(Q38="","",IF(O38&lt;Q38,1,0))</f>
        <v>0</v>
      </c>
    </row>
    <row r="39" spans="2:34" s="10" customFormat="1" ht="15" customHeight="1">
      <c r="B39" s="65"/>
      <c r="C39" s="56"/>
      <c r="D39" s="120"/>
      <c r="E39" s="121"/>
      <c r="F39" s="121"/>
      <c r="G39" s="121"/>
      <c r="H39" s="122"/>
      <c r="I39" s="58"/>
      <c r="J39" s="23"/>
      <c r="K39" s="18" t="s">
        <v>154</v>
      </c>
      <c r="L39" s="23"/>
      <c r="M39" s="113"/>
      <c r="N39" s="58"/>
      <c r="O39" s="24"/>
      <c r="P39" s="18" t="s">
        <v>154</v>
      </c>
      <c r="Q39" s="24"/>
      <c r="R39" s="113"/>
      <c r="S39" s="68"/>
      <c r="T39" s="108"/>
      <c r="U39" s="111"/>
      <c r="V39" s="68"/>
      <c r="W39" s="111"/>
      <c r="X39" s="21"/>
      <c r="Y39" s="21"/>
      <c r="Z39" s="25"/>
      <c r="AA39" s="25"/>
      <c r="AC39" s="130"/>
      <c r="AD39" s="130"/>
      <c r="AE39" s="130">
        <f>IF(J39="","",IF(J39&gt;L39,1,0))</f>
      </c>
      <c r="AF39" s="130">
        <f>IF(L39="","",IF(J39&lt;L39,1,0))</f>
      </c>
      <c r="AG39" s="130">
        <f>IF(O39="","",IF(O39&gt;Q39,1,0))</f>
      </c>
      <c r="AH39" s="130">
        <f>IF(Q39="","",IF(O39&lt;Q39,1,0))</f>
      </c>
    </row>
    <row r="40" spans="2:34" s="10" customFormat="1" ht="15" customHeight="1">
      <c r="B40" s="63" t="s">
        <v>90</v>
      </c>
      <c r="C40" s="124" t="s">
        <v>148</v>
      </c>
      <c r="D40" s="16" t="str">
        <f>IF(E40="","",IF(D41&gt;H41,"○","×"))</f>
        <v>○</v>
      </c>
      <c r="E40" s="17">
        <f>IF(L37="","",L37)</f>
        <v>21</v>
      </c>
      <c r="F40" s="26" t="s">
        <v>154</v>
      </c>
      <c r="G40" s="17">
        <f>IF(J37="","",J37)</f>
        <v>11</v>
      </c>
      <c r="H40" s="27"/>
      <c r="I40" s="114"/>
      <c r="J40" s="115"/>
      <c r="K40" s="115"/>
      <c r="L40" s="115"/>
      <c r="M40" s="116"/>
      <c r="N40" s="16" t="str">
        <f>IF(O40="","",IF(N41&gt;R41,"○","×"))</f>
        <v>○</v>
      </c>
      <c r="O40" s="17">
        <v>21</v>
      </c>
      <c r="P40" s="26" t="s">
        <v>154</v>
      </c>
      <c r="Q40" s="17">
        <v>3</v>
      </c>
      <c r="R40" s="28"/>
      <c r="S40" s="66">
        <f>IF(D40="","",COUNTIF(D40:R42,"○"))</f>
        <v>2</v>
      </c>
      <c r="T40" s="106" t="s">
        <v>33</v>
      </c>
      <c r="U40" s="109">
        <f>IF(D40="","",COUNTIF(D40:R42,"×"))</f>
        <v>0</v>
      </c>
      <c r="V40" s="66">
        <f>IF(AD41="","",RANK(AD41,AD37:AD45))</f>
        <v>1</v>
      </c>
      <c r="W40" s="109"/>
      <c r="X40" s="21"/>
      <c r="Y40" s="21"/>
      <c r="Z40" s="25"/>
      <c r="AA40" s="25"/>
      <c r="AC40" s="130"/>
      <c r="AD40" s="130"/>
      <c r="AE40" s="130">
        <f>IF(O40="","",IF(O40&gt;Q40,1,0))</f>
        <v>1</v>
      </c>
      <c r="AF40" s="130">
        <f>IF(Q40="","",IF(O40&lt;Q40,1,0))</f>
        <v>0</v>
      </c>
      <c r="AG40" s="130"/>
      <c r="AH40" s="130"/>
    </row>
    <row r="41" spans="2:34" s="10" customFormat="1" ht="15" customHeight="1">
      <c r="B41" s="64"/>
      <c r="C41" s="55"/>
      <c r="D41" s="57">
        <f>M38</f>
        <v>2</v>
      </c>
      <c r="E41" s="21">
        <f>IF(L38="","",L38)</f>
        <v>21</v>
      </c>
      <c r="F41" s="18" t="s">
        <v>154</v>
      </c>
      <c r="G41" s="21">
        <f>IF(J38="","",J38)</f>
        <v>11</v>
      </c>
      <c r="H41" s="112">
        <f>I38</f>
        <v>0</v>
      </c>
      <c r="I41" s="117"/>
      <c r="J41" s="118"/>
      <c r="K41" s="118"/>
      <c r="L41" s="118"/>
      <c r="M41" s="119"/>
      <c r="N41" s="57">
        <f>IF(O40="","",SUM(AE40:AE42))</f>
        <v>2</v>
      </c>
      <c r="O41" s="21">
        <v>21</v>
      </c>
      <c r="P41" s="18" t="s">
        <v>154</v>
      </c>
      <c r="Q41" s="21">
        <v>11</v>
      </c>
      <c r="R41" s="112">
        <f>IF(Q40="","",SUM(AF40:AF42))</f>
        <v>0</v>
      </c>
      <c r="S41" s="67"/>
      <c r="T41" s="107"/>
      <c r="U41" s="110"/>
      <c r="V41" s="67"/>
      <c r="W41" s="110"/>
      <c r="X41" s="21"/>
      <c r="Y41" s="21"/>
      <c r="Z41" s="25"/>
      <c r="AA41" s="25"/>
      <c r="AC41" s="130"/>
      <c r="AD41" s="131">
        <f>IF(S40="","",S40*1000+(D41+N41)*100+((D41+N41)-(H41+R41))*10+((SUM(E40:E42)+SUM(O40:O42))-(SUM(G40:G42)+SUM(Q40:Q42))))</f>
        <v>2488</v>
      </c>
      <c r="AE41" s="130">
        <f>IF(O41="","",IF(O41&gt;Q41,1,0))</f>
        <v>1</v>
      </c>
      <c r="AF41" s="130">
        <f>IF(Q41="","",IF(O41&lt;Q41,1,0))</f>
        <v>0</v>
      </c>
      <c r="AG41" s="130"/>
      <c r="AH41" s="130"/>
    </row>
    <row r="42" spans="2:34" s="10" customFormat="1" ht="15" customHeight="1">
      <c r="B42" s="65"/>
      <c r="C42" s="56"/>
      <c r="D42" s="58"/>
      <c r="E42" s="23">
        <f>IF(L39="","",L39)</f>
      </c>
      <c r="F42" s="29" t="s">
        <v>154</v>
      </c>
      <c r="G42" s="23">
        <f>IF(J39="","",J39)</f>
      </c>
      <c r="H42" s="113"/>
      <c r="I42" s="120"/>
      <c r="J42" s="121"/>
      <c r="K42" s="121"/>
      <c r="L42" s="121"/>
      <c r="M42" s="122"/>
      <c r="N42" s="58"/>
      <c r="O42" s="23"/>
      <c r="P42" s="18" t="s">
        <v>154</v>
      </c>
      <c r="Q42" s="23"/>
      <c r="R42" s="113"/>
      <c r="S42" s="68"/>
      <c r="T42" s="108"/>
      <c r="U42" s="111"/>
      <c r="V42" s="68"/>
      <c r="W42" s="111"/>
      <c r="X42" s="21"/>
      <c r="Y42" s="21"/>
      <c r="Z42" s="25"/>
      <c r="AA42" s="25"/>
      <c r="AC42" s="130"/>
      <c r="AD42" s="130"/>
      <c r="AE42" s="130">
        <f>IF(O42="","",IF(O42&gt;Q42,1,0))</f>
      </c>
      <c r="AF42" s="130">
        <f>IF(Q42="","",IF(O42&lt;Q42,1,0))</f>
      </c>
      <c r="AG42" s="130"/>
      <c r="AH42" s="130"/>
    </row>
    <row r="43" spans="2:34" s="10" customFormat="1" ht="15" customHeight="1">
      <c r="B43" s="64" t="s">
        <v>121</v>
      </c>
      <c r="C43" s="124" t="s">
        <v>150</v>
      </c>
      <c r="D43" s="16" t="str">
        <f>IF(E43="","",IF(D44&gt;H44,"○","×"))</f>
        <v>×</v>
      </c>
      <c r="E43" s="17">
        <f>IF(Q37="","",Q37)</f>
        <v>12</v>
      </c>
      <c r="F43" s="26" t="s">
        <v>154</v>
      </c>
      <c r="G43" s="17">
        <f>IF(O37="","",O37)</f>
        <v>21</v>
      </c>
      <c r="H43" s="28"/>
      <c r="I43" s="16" t="str">
        <f>IF(J43="","",IF(I44&gt;M44,"○","×"))</f>
        <v>×</v>
      </c>
      <c r="J43" s="17">
        <f>IF(Q40="","",Q40)</f>
        <v>3</v>
      </c>
      <c r="K43" s="18" t="s">
        <v>154</v>
      </c>
      <c r="L43" s="17">
        <f>IF(O40="","",O40)</f>
        <v>21</v>
      </c>
      <c r="M43" s="28"/>
      <c r="N43" s="114"/>
      <c r="O43" s="115"/>
      <c r="P43" s="115"/>
      <c r="Q43" s="115"/>
      <c r="R43" s="116"/>
      <c r="S43" s="66">
        <f>IF(D43="","",COUNTIF(D43:M43,"○"))</f>
        <v>0</v>
      </c>
      <c r="T43" s="106" t="s">
        <v>33</v>
      </c>
      <c r="U43" s="109">
        <f>IF(D43="","",COUNTIF(D43:M43,"×"))</f>
        <v>2</v>
      </c>
      <c r="V43" s="66">
        <f>IF(AD44="","",RANK(AD44,AD37:AD45))</f>
        <v>3</v>
      </c>
      <c r="W43" s="109"/>
      <c r="X43" s="21"/>
      <c r="Y43" s="21"/>
      <c r="Z43" s="25"/>
      <c r="AA43" s="25"/>
      <c r="AC43" s="130"/>
      <c r="AD43" s="130"/>
      <c r="AE43" s="130"/>
      <c r="AF43" s="130"/>
      <c r="AG43" s="130"/>
      <c r="AH43" s="130"/>
    </row>
    <row r="44" spans="2:34" s="10" customFormat="1" ht="15" customHeight="1">
      <c r="B44" s="64"/>
      <c r="C44" s="55"/>
      <c r="D44" s="57">
        <f>R38</f>
        <v>0</v>
      </c>
      <c r="E44" s="21">
        <f>IF(Q38="","",Q38)</f>
        <v>11</v>
      </c>
      <c r="F44" s="18" t="s">
        <v>154</v>
      </c>
      <c r="G44" s="21">
        <f>IF(O38="","",O38)</f>
        <v>21</v>
      </c>
      <c r="H44" s="112">
        <f>N38</f>
        <v>2</v>
      </c>
      <c r="I44" s="57">
        <f>R41</f>
        <v>0</v>
      </c>
      <c r="J44" s="21">
        <f>IF(Q41="","",Q41)</f>
        <v>11</v>
      </c>
      <c r="K44" s="18" t="s">
        <v>154</v>
      </c>
      <c r="L44" s="22">
        <f>IF(O41="","",O41)</f>
        <v>21</v>
      </c>
      <c r="M44" s="112">
        <f>N41</f>
        <v>2</v>
      </c>
      <c r="N44" s="117"/>
      <c r="O44" s="118"/>
      <c r="P44" s="118"/>
      <c r="Q44" s="118"/>
      <c r="R44" s="119"/>
      <c r="S44" s="67"/>
      <c r="T44" s="107"/>
      <c r="U44" s="110"/>
      <c r="V44" s="67"/>
      <c r="W44" s="110"/>
      <c r="X44" s="21"/>
      <c r="Y44" s="21"/>
      <c r="Z44" s="25"/>
      <c r="AA44" s="25"/>
      <c r="AC44" s="130"/>
      <c r="AD44" s="131">
        <f>IF(S43="","",S43*1000+(D44+I44)*100+((D44+I44)-(H44+M44))*10+((SUM(E43:E45)+SUM(J43:J45))-(SUM(G43:G45)+SUM(L43:L45))))</f>
        <v>-87</v>
      </c>
      <c r="AE44" s="130"/>
      <c r="AF44" s="130"/>
      <c r="AG44" s="130"/>
      <c r="AH44" s="130"/>
    </row>
    <row r="45" spans="2:34" s="10" customFormat="1" ht="15" customHeight="1">
      <c r="B45" s="65"/>
      <c r="C45" s="56"/>
      <c r="D45" s="58"/>
      <c r="E45" s="23">
        <f>IF(Q39="","",Q39)</f>
      </c>
      <c r="F45" s="29" t="s">
        <v>154</v>
      </c>
      <c r="G45" s="23">
        <f>IF(O39="","",O39)</f>
      </c>
      <c r="H45" s="113"/>
      <c r="I45" s="58"/>
      <c r="J45" s="23">
        <f>IF(Q42="","",Q42)</f>
      </c>
      <c r="K45" s="29" t="s">
        <v>154</v>
      </c>
      <c r="L45" s="24">
        <f>IF(O42="","",O42)</f>
      </c>
      <c r="M45" s="113"/>
      <c r="N45" s="120"/>
      <c r="O45" s="121"/>
      <c r="P45" s="121"/>
      <c r="Q45" s="121"/>
      <c r="R45" s="122"/>
      <c r="S45" s="68"/>
      <c r="T45" s="108"/>
      <c r="U45" s="111"/>
      <c r="V45" s="68"/>
      <c r="W45" s="111"/>
      <c r="X45" s="21"/>
      <c r="Y45" s="21"/>
      <c r="Z45" s="25"/>
      <c r="AA45" s="25"/>
      <c r="AC45" s="130"/>
      <c r="AD45" s="130"/>
      <c r="AE45" s="130"/>
      <c r="AF45" s="130"/>
      <c r="AG45" s="130"/>
      <c r="AH45" s="130"/>
    </row>
  </sheetData>
  <mergeCells count="160">
    <mergeCell ref="C2:S2"/>
    <mergeCell ref="B4:C4"/>
    <mergeCell ref="D4:H4"/>
    <mergeCell ref="I4:M4"/>
    <mergeCell ref="N4:R4"/>
    <mergeCell ref="S4:W4"/>
    <mergeCell ref="X4:AB4"/>
    <mergeCell ref="AC4:AE4"/>
    <mergeCell ref="AF4:AG4"/>
    <mergeCell ref="B5:B7"/>
    <mergeCell ref="C5:C7"/>
    <mergeCell ref="D5:H7"/>
    <mergeCell ref="AC5:AC7"/>
    <mergeCell ref="AD5:AD7"/>
    <mergeCell ref="AE5:AE7"/>
    <mergeCell ref="AF5:AG7"/>
    <mergeCell ref="I6:I7"/>
    <mergeCell ref="M6:M7"/>
    <mergeCell ref="N6:N7"/>
    <mergeCell ref="R6:R7"/>
    <mergeCell ref="S6:S7"/>
    <mergeCell ref="W6:W7"/>
    <mergeCell ref="X6:X7"/>
    <mergeCell ref="AB6:AB7"/>
    <mergeCell ref="B8:B10"/>
    <mergeCell ref="C8:C10"/>
    <mergeCell ref="I8:M10"/>
    <mergeCell ref="AC8:AC10"/>
    <mergeCell ref="AB9:AB10"/>
    <mergeCell ref="AD8:AD10"/>
    <mergeCell ref="AE8:AE10"/>
    <mergeCell ref="AF8:AG10"/>
    <mergeCell ref="D9:D10"/>
    <mergeCell ref="H9:H10"/>
    <mergeCell ref="N9:N10"/>
    <mergeCell ref="R9:R10"/>
    <mergeCell ref="S9:S10"/>
    <mergeCell ref="W9:W10"/>
    <mergeCell ref="X9:X10"/>
    <mergeCell ref="B11:B13"/>
    <mergeCell ref="C11:C13"/>
    <mergeCell ref="N11:R13"/>
    <mergeCell ref="AC11:AC13"/>
    <mergeCell ref="AB12:AB13"/>
    <mergeCell ref="AD11:AD13"/>
    <mergeCell ref="AE11:AE13"/>
    <mergeCell ref="AF11:AG13"/>
    <mergeCell ref="D12:D13"/>
    <mergeCell ref="H12:H13"/>
    <mergeCell ref="I12:I13"/>
    <mergeCell ref="M12:M13"/>
    <mergeCell ref="S12:S13"/>
    <mergeCell ref="W12:W13"/>
    <mergeCell ref="X12:X13"/>
    <mergeCell ref="B14:B16"/>
    <mergeCell ref="C14:C16"/>
    <mergeCell ref="S14:W16"/>
    <mergeCell ref="AC14:AC16"/>
    <mergeCell ref="AB15:AB16"/>
    <mergeCell ref="AD14:AD16"/>
    <mergeCell ref="AE14:AE16"/>
    <mergeCell ref="AF14:AG16"/>
    <mergeCell ref="D15:D16"/>
    <mergeCell ref="H15:H16"/>
    <mergeCell ref="I15:I16"/>
    <mergeCell ref="M15:M16"/>
    <mergeCell ref="N15:N16"/>
    <mergeCell ref="R15:R16"/>
    <mergeCell ref="X15:X16"/>
    <mergeCell ref="B17:B19"/>
    <mergeCell ref="C17:C19"/>
    <mergeCell ref="X17:AB19"/>
    <mergeCell ref="AC17:AC19"/>
    <mergeCell ref="W18:W19"/>
    <mergeCell ref="AD17:AD19"/>
    <mergeCell ref="AE17:AE19"/>
    <mergeCell ref="AF17:AG19"/>
    <mergeCell ref="D18:D19"/>
    <mergeCell ref="H18:H19"/>
    <mergeCell ref="I18:I19"/>
    <mergeCell ref="M18:M19"/>
    <mergeCell ref="N18:N19"/>
    <mergeCell ref="R18:R19"/>
    <mergeCell ref="S18:S19"/>
    <mergeCell ref="C21:S21"/>
    <mergeCell ref="D23:H23"/>
    <mergeCell ref="I23:M23"/>
    <mergeCell ref="N23:R23"/>
    <mergeCell ref="V23:W23"/>
    <mergeCell ref="B24:B26"/>
    <mergeCell ref="C24:C26"/>
    <mergeCell ref="D24:H26"/>
    <mergeCell ref="S24:S26"/>
    <mergeCell ref="T24:T26"/>
    <mergeCell ref="U24:U26"/>
    <mergeCell ref="V24:W26"/>
    <mergeCell ref="I25:I26"/>
    <mergeCell ref="M25:M26"/>
    <mergeCell ref="N25:N26"/>
    <mergeCell ref="R25:R26"/>
    <mergeCell ref="B27:B29"/>
    <mergeCell ref="C27:C29"/>
    <mergeCell ref="I27:M29"/>
    <mergeCell ref="D28:D29"/>
    <mergeCell ref="H28:H29"/>
    <mergeCell ref="N28:N29"/>
    <mergeCell ref="R28:R29"/>
    <mergeCell ref="S27:S29"/>
    <mergeCell ref="T27:T29"/>
    <mergeCell ref="U27:U29"/>
    <mergeCell ref="V27:W29"/>
    <mergeCell ref="B30:B32"/>
    <mergeCell ref="C30:C32"/>
    <mergeCell ref="N30:R32"/>
    <mergeCell ref="S30:S32"/>
    <mergeCell ref="C34:S34"/>
    <mergeCell ref="T30:T32"/>
    <mergeCell ref="U30:U32"/>
    <mergeCell ref="V30:W32"/>
    <mergeCell ref="D31:D32"/>
    <mergeCell ref="H31:H32"/>
    <mergeCell ref="I31:I32"/>
    <mergeCell ref="M31:M32"/>
    <mergeCell ref="D36:H36"/>
    <mergeCell ref="I36:M36"/>
    <mergeCell ref="N36:R36"/>
    <mergeCell ref="V36:W36"/>
    <mergeCell ref="B37:B39"/>
    <mergeCell ref="C37:C39"/>
    <mergeCell ref="D37:H39"/>
    <mergeCell ref="S37:S39"/>
    <mergeCell ref="T37:T39"/>
    <mergeCell ref="U37:U39"/>
    <mergeCell ref="V37:W39"/>
    <mergeCell ref="I38:I39"/>
    <mergeCell ref="M38:M39"/>
    <mergeCell ref="N38:N39"/>
    <mergeCell ref="R38:R39"/>
    <mergeCell ref="B40:B42"/>
    <mergeCell ref="C40:C42"/>
    <mergeCell ref="I40:M42"/>
    <mergeCell ref="S40:S42"/>
    <mergeCell ref="T40:T42"/>
    <mergeCell ref="U40:U42"/>
    <mergeCell ref="V40:W42"/>
    <mergeCell ref="D41:D42"/>
    <mergeCell ref="H41:H42"/>
    <mergeCell ref="N41:N42"/>
    <mergeCell ref="R41:R42"/>
    <mergeCell ref="B43:B45"/>
    <mergeCell ref="C43:C45"/>
    <mergeCell ref="N43:R45"/>
    <mergeCell ref="S43:S45"/>
    <mergeCell ref="T43:T45"/>
    <mergeCell ref="U43:U45"/>
    <mergeCell ref="V43:W45"/>
    <mergeCell ref="D44:D45"/>
    <mergeCell ref="H44:H45"/>
    <mergeCell ref="I44:I45"/>
    <mergeCell ref="M44:M45"/>
  </mergeCells>
  <conditionalFormatting sqref="V37:W45 AF5:AG19 V24:W32">
    <cfRule type="cellIs" priority="1" dxfId="0" operator="equal" stopIfTrue="1">
      <formula>1</formula>
    </cfRule>
    <cfRule type="cellIs" priority="2" dxfId="1" operator="equal" stopIfTrue="1">
      <formula>2</formula>
    </cfRule>
  </conditionalFormatting>
  <conditionalFormatting sqref="B5:B19">
    <cfRule type="expression" priority="3" dxfId="2" stopIfTrue="1">
      <formula>AF5=1</formula>
    </cfRule>
    <cfRule type="expression" priority="4" dxfId="3" stopIfTrue="1">
      <formula>AF5=2</formula>
    </cfRule>
  </conditionalFormatting>
  <conditionalFormatting sqref="C5:C19">
    <cfRule type="expression" priority="5" dxfId="2" stopIfTrue="1">
      <formula>AF5=1</formula>
    </cfRule>
    <cfRule type="expression" priority="6" dxfId="3" stopIfTrue="1">
      <formula>AF5=2</formula>
    </cfRule>
  </conditionalFormatting>
  <conditionalFormatting sqref="B24:B32 B37:B45">
    <cfRule type="expression" priority="7" dxfId="2" stopIfTrue="1">
      <formula>V24=1</formula>
    </cfRule>
    <cfRule type="expression" priority="8" dxfId="3" stopIfTrue="1">
      <formula>V24=2</formula>
    </cfRule>
  </conditionalFormatting>
  <conditionalFormatting sqref="C24:C32 C37:C45">
    <cfRule type="expression" priority="9" dxfId="2" stopIfTrue="1">
      <formula>V24=1</formula>
    </cfRule>
    <cfRule type="expression" priority="10" dxfId="3" stopIfTrue="1">
      <formula>V24=2</formula>
    </cfRule>
  </conditionalFormatting>
  <printOptions/>
  <pageMargins left="0.75" right="0.75" top="1" bottom="1" header="0.512" footer="0.512"/>
  <pageSetup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佐薙　博幸</dc:creator>
  <cp:keywords/>
  <dc:description/>
  <cp:lastModifiedBy>Fujita</cp:lastModifiedBy>
  <cp:lastPrinted>2022-02-24T07:19:28Z</cp:lastPrinted>
  <dcterms:created xsi:type="dcterms:W3CDTF">2023-02-21T23:14:30Z</dcterms:created>
  <dcterms:modified xsi:type="dcterms:W3CDTF">2023-03-04T23:47:50Z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